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ALANCE 2022" sheetId="1" r:id="rId1"/>
  </sheets>
  <definedNames/>
  <calcPr fullCalcOnLoad="1"/>
</workbook>
</file>

<file path=xl/sharedStrings.xml><?xml version="1.0" encoding="utf-8"?>
<sst xmlns="http://schemas.openxmlformats.org/spreadsheetml/2006/main" count="169" uniqueCount="151">
  <si>
    <t>ACTIVO</t>
  </si>
  <si>
    <t>EFECTIVO EN CAJA Y BANCOS</t>
  </si>
  <si>
    <t>CAJA GENERAL</t>
  </si>
  <si>
    <t>BANCOS</t>
  </si>
  <si>
    <t>BANCO DEL PACIFICO CTA CTE</t>
  </si>
  <si>
    <t>CUENTAS POR COBRAR</t>
  </si>
  <si>
    <t>CUENTAS POR COBRAR PROFESORES</t>
  </si>
  <si>
    <t>CUENTAS POR COBRAR PROMOTORES</t>
  </si>
  <si>
    <t>IVA PAGADO</t>
  </si>
  <si>
    <t>OTROS PAGOS ANTICIPADOS</t>
  </si>
  <si>
    <t>SEGUROS</t>
  </si>
  <si>
    <t>EQUIPO DE OFICINA</t>
  </si>
  <si>
    <t>COSTO HISTORICO EQUIPOS DE OFICINA</t>
  </si>
  <si>
    <t>DEP. ACUM. EQUIPOS DE OFICINA</t>
  </si>
  <si>
    <t>EQUIPOS DE COMPUTO</t>
  </si>
  <si>
    <t>COSTO HISTORICO DE EQUIPOS DE COMPUT</t>
  </si>
  <si>
    <t>DEP. ACUM. EQUIPOS DE COMPUTACION</t>
  </si>
  <si>
    <t>MAQUINARIAS Y EQUIPOS</t>
  </si>
  <si>
    <t>COSTO HISTORICO MAQUINARIAS Y EQUIPO</t>
  </si>
  <si>
    <t>DEP. ACUM. MAQUINARIAS Y EQUIPOS</t>
  </si>
  <si>
    <t>COMPLEJO</t>
  </si>
  <si>
    <t>COSTO HISTORICO COMPLEJO</t>
  </si>
  <si>
    <t>DEPRECIACION ACUMULADA COMPLEJO</t>
  </si>
  <si>
    <t>EQUIPOS DE RIEGO</t>
  </si>
  <si>
    <t>COSTO HISTORICO EQUIPOS DE RIEGO</t>
  </si>
  <si>
    <t>DEPRECIACION ACUMULADA EQUIPOS DE RI</t>
  </si>
  <si>
    <t>PROYECTO AVESTRUZ</t>
  </si>
  <si>
    <t>COSTO HISTORICO PROYECTO AVESTRUZ</t>
  </si>
  <si>
    <t>DEPRECIACION ACUMULADA PROYECTO AVES</t>
  </si>
  <si>
    <t>PASIVO</t>
  </si>
  <si>
    <t>RETENCIONES EN LA FUENTE</t>
  </si>
  <si>
    <t>8% PREDOMINA EL INTELECTO</t>
  </si>
  <si>
    <t>PROVISIONES BENEFICIOS SOCIALES</t>
  </si>
  <si>
    <t>APORTE PATRONAL POR PAGAR</t>
  </si>
  <si>
    <t>FONDOS DE RESERVA</t>
  </si>
  <si>
    <t>DECIMO TERCER SUELDO</t>
  </si>
  <si>
    <t>DECIMO CUARTO SUELDO</t>
  </si>
  <si>
    <t>VACACIONES POR PAGAR</t>
  </si>
  <si>
    <t>PROVISIONES VARIAS</t>
  </si>
  <si>
    <t>PATRIMONIO</t>
  </si>
  <si>
    <t>APORTE DE LOS PROMOTORES</t>
  </si>
  <si>
    <t>Total Pasivo + Patrimonio &gt;&gt;&gt;</t>
  </si>
  <si>
    <t>SUELDOS</t>
  </si>
  <si>
    <t>SOBRETIEMPO</t>
  </si>
  <si>
    <t>VACACIONES</t>
  </si>
  <si>
    <t>ALIMENTACION</t>
  </si>
  <si>
    <t>GASTOS VARIOS</t>
  </si>
  <si>
    <t>APORTE PATRONAL 12.15%</t>
  </si>
  <si>
    <t>FONDO DE RESERVA</t>
  </si>
  <si>
    <t>SERVICIOS PRESTADOS</t>
  </si>
  <si>
    <t>REEMBOLSO POR GASTOS</t>
  </si>
  <si>
    <t>MATERIALES Y SUMINISTROS</t>
  </si>
  <si>
    <t>MATERIALES DE ASEO Y LIMPIEZA</t>
  </si>
  <si>
    <t>UTILES DE OFICINA</t>
  </si>
  <si>
    <t>MATERIALES EN GENERAL</t>
  </si>
  <si>
    <t>GASTOS GENEREALES DE OFICINA</t>
  </si>
  <si>
    <t>GASTOS GENERALES DE EQUIPOS DE COMPU</t>
  </si>
  <si>
    <t>SUELDOS Y SALARIOS</t>
  </si>
  <si>
    <t>GASTOS VARIOS DE INVESTIGACION</t>
  </si>
  <si>
    <t>DOCENCIA T. COMPLETO</t>
  </si>
  <si>
    <t>HONORARIOS PROFESIONALES / PROFESORES</t>
  </si>
  <si>
    <t>HONORARIOS PROFESORES</t>
  </si>
  <si>
    <t>GESTIONES VARIAS</t>
  </si>
  <si>
    <t>SERVICIOS BASICOS Y OTROS</t>
  </si>
  <si>
    <t>ARRIENDOS</t>
  </si>
  <si>
    <t>PUBLICIDAD</t>
  </si>
  <si>
    <t>SERVICIOS CABLEMODEM</t>
  </si>
  <si>
    <t>SERVICIOS TELCONET</t>
  </si>
  <si>
    <t>GASTOS DE INVESTIGACION Y DOCENCIA</t>
  </si>
  <si>
    <t>DEPRECIACIONES</t>
  </si>
  <si>
    <t>GASTOS  ADMINISTRATIVOS</t>
  </si>
  <si>
    <t>TOTAL GASTOS</t>
  </si>
  <si>
    <t>VALORE REMANENTE</t>
  </si>
  <si>
    <t xml:space="preserve">INGRESOS </t>
  </si>
  <si>
    <t xml:space="preserve">ACTIVOS FIJOS </t>
  </si>
  <si>
    <t>CUENTAS</t>
  </si>
  <si>
    <t>PARCIALES</t>
  </si>
  <si>
    <t>TOTALES</t>
  </si>
  <si>
    <t>GASTOS</t>
  </si>
  <si>
    <t>CAPACITACIÓN A PROFESORES</t>
  </si>
  <si>
    <t>OTROS ACTIVOS</t>
  </si>
  <si>
    <t>BIBLIOTECA VIRTUAL</t>
  </si>
  <si>
    <t>DESARROLLO ACADEMICO E INVESTIGACION</t>
  </si>
  <si>
    <t>MANTENIMIENTO Y REPARACION LOCAL</t>
  </si>
  <si>
    <t>BIENESTAR ESTUDIANTIL</t>
  </si>
  <si>
    <t>IVA POR PAGAR</t>
  </si>
  <si>
    <t>100% PROFESIONALES</t>
  </si>
  <si>
    <t>INVESTIGACION / VINCULACIÓN</t>
  </si>
  <si>
    <t>PROVISION POR JUBILACION</t>
  </si>
  <si>
    <t xml:space="preserve">PROVISION POR DESAHUCIO </t>
  </si>
  <si>
    <t>MUEBLES Y ENSERES</t>
  </si>
  <si>
    <t>COSTO HISTORICO DE MUEBLES Y ENSERES</t>
  </si>
  <si>
    <t>BIBLIOTECA</t>
  </si>
  <si>
    <t>COSTO HISTORICO BIBLIOTECA</t>
  </si>
  <si>
    <t>DEP. ACUM. BIBLIOTECA</t>
  </si>
  <si>
    <t>MOVILIZACION Y TRANSPORTE</t>
  </si>
  <si>
    <t>DEPRECIACION DE EQUIPO DE OFICINA</t>
  </si>
  <si>
    <t>DEPRECIACION ACUMULADA MUEBLES Y ENSERES</t>
  </si>
  <si>
    <t>AMORTI. ACUM. BIBLIOTECA VIRTUAL</t>
  </si>
  <si>
    <t>GASTOS DE REPRESENTACION</t>
  </si>
  <si>
    <t>MULTAS E INTERESES</t>
  </si>
  <si>
    <t>ARRIENDO DE BIENES MUEBLES A PERSONAS</t>
  </si>
  <si>
    <t>CAPACITACION</t>
  </si>
  <si>
    <t>EVENTOS INSTITUCIONALES</t>
  </si>
  <si>
    <t>CURSO AUXILIAR DE ENFERMERIA</t>
  </si>
  <si>
    <t>UNIFORMES</t>
  </si>
  <si>
    <t>HONORARIOS A PROFESORES</t>
  </si>
  <si>
    <t>ARRIENDOS AULAS ENFERMERIA</t>
  </si>
  <si>
    <t>TELEFONOS</t>
  </si>
  <si>
    <t>OTROS SERVICIOS</t>
  </si>
  <si>
    <t>SERVICIO DE INTERNET CLARO</t>
  </si>
  <si>
    <t>VEHICULOS</t>
  </si>
  <si>
    <t>COSTO HISTORICO VEHICULOS</t>
  </si>
  <si>
    <t>DEP. ACUM. DE VEHICULOS</t>
  </si>
  <si>
    <t>10% PREDOMINA EL INTELECTO</t>
  </si>
  <si>
    <t>70 % PRESTACION DE SERVICIOS</t>
  </si>
  <si>
    <t>REPARACION Y MANTENIMIENTO DE VEHICULO</t>
  </si>
  <si>
    <t>MODVS - INSTRUCCIÓN VIRTUAL</t>
  </si>
  <si>
    <t>COMBUSTIBLE</t>
  </si>
  <si>
    <t>ASESORIA EDUCATIVA</t>
  </si>
  <si>
    <t>PARTICIPACION UPSE</t>
  </si>
  <si>
    <t>ALICUOTAS</t>
  </si>
  <si>
    <t>DEPRECIACION DE VEHICULOS</t>
  </si>
  <si>
    <t>DEPRECIACION DE MUEBLES Y ENSERES</t>
  </si>
  <si>
    <t>CUENTAS POR COBRAR TAFUR CONSULTING</t>
  </si>
  <si>
    <t>2.75% COMPRAS Y/O SERVICIOS</t>
  </si>
  <si>
    <t>RESULTADO DE EJERCICIO 2018</t>
  </si>
  <si>
    <t>RESULTADO DE EJERCICIO 2019</t>
  </si>
  <si>
    <t>BUCKINGHAM ENGLISH CENTER S.A.</t>
  </si>
  <si>
    <t>DEPRECIACION DE EQUIPO DE COMPUTO</t>
  </si>
  <si>
    <t>REPARACION  MUEBLES ENSERES</t>
  </si>
  <si>
    <t>TAFUR CONSULTING S.A</t>
  </si>
  <si>
    <t>EQUIPOS ENFERMERIA</t>
  </si>
  <si>
    <t>RESULTADO DE EJERCICIO 2020</t>
  </si>
  <si>
    <t>BALANCE GENERAL  AÑO 2022</t>
  </si>
  <si>
    <t>1% RIMPE EMPRENDEDORES</t>
  </si>
  <si>
    <t>1.75% TRANSFERENCIA DE BIENES</t>
  </si>
  <si>
    <t>30% BIENES</t>
  </si>
  <si>
    <t>RESULTADO DE EJERCICIO 2021</t>
  </si>
  <si>
    <t>UNIFORMES EMPLEADOS</t>
  </si>
  <si>
    <t>MANTENIMIENTO DE EDIFICIO</t>
  </si>
  <si>
    <t>VINCULACION CON LA COMUNIDAD</t>
  </si>
  <si>
    <t>CAPACITACION PROYECTO DE VINCULACION</t>
  </si>
  <si>
    <t>OLIMPIADAS</t>
  </si>
  <si>
    <t>SERVICIOS PUNTO NET</t>
  </si>
  <si>
    <t>EDIFICIO 2</t>
  </si>
  <si>
    <t>MANTENIMIENTO Y REPARACION</t>
  </si>
  <si>
    <t>DEPRECIACION DE BIBLIOTECA</t>
  </si>
  <si>
    <t>DEPRECIACION DE COMPLEJO</t>
  </si>
  <si>
    <t>DEPRECIACION DE MAQUINARIAS DE EQUIPOS</t>
  </si>
  <si>
    <t>BALANCE DE RESULTADOS  AÑO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</si>
</sst>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.00\ _$"/>
    <numFmt numFmtId="197" formatCode="0.0"/>
    <numFmt numFmtId="198" formatCode="[$-300A]dddd\,\ dd&quot; de &quot;mmmm&quot; de &quot;yyyy"/>
    <numFmt numFmtId="199" formatCode="0.0%"/>
    <numFmt numFmtId="200" formatCode="#,##0.00\ _€"/>
    <numFmt numFmtId="201" formatCode="_(* #,##0.0_);_(* \(#,##0.0\);_(* &quot;-&quot;??_);_(@_)"/>
    <numFmt numFmtId="202" formatCode="_(* #,##0_);_(* \(#,##0\);_(* &quot;-&quot;??_);_(@_)"/>
    <numFmt numFmtId="203" formatCode="_(&quot;$&quot;\ * #,##0.0_);_(&quot;$&quot;\ * \(#,##0.0\);_(&quot;$&quot;\ * &quot;-&quot;??_);_(@_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179" fontId="48" fillId="0" borderId="0" xfId="0" applyNumberFormat="1" applyFont="1" applyAlignment="1">
      <alignment horizontal="right"/>
    </xf>
    <xf numFmtId="179" fontId="49" fillId="33" borderId="11" xfId="0" applyNumberFormat="1" applyFont="1" applyFill="1" applyBorder="1" applyAlignment="1">
      <alignment horizontal="center"/>
    </xf>
    <xf numFmtId="179" fontId="50" fillId="34" borderId="12" xfId="0" applyNumberFormat="1" applyFont="1" applyFill="1" applyBorder="1" applyAlignment="1">
      <alignment horizontal="right"/>
    </xf>
    <xf numFmtId="179" fontId="50" fillId="34" borderId="13" xfId="0" applyNumberFormat="1" applyFont="1" applyFill="1" applyBorder="1" applyAlignment="1">
      <alignment horizontal="right"/>
    </xf>
    <xf numFmtId="179" fontId="51" fillId="34" borderId="13" xfId="0" applyNumberFormat="1" applyFont="1" applyFill="1" applyBorder="1" applyAlignment="1">
      <alignment horizontal="right"/>
    </xf>
    <xf numFmtId="179" fontId="50" fillId="34" borderId="0" xfId="0" applyNumberFormat="1" applyFont="1" applyFill="1" applyBorder="1" applyAlignment="1">
      <alignment horizontal="right"/>
    </xf>
    <xf numFmtId="179" fontId="51" fillId="34" borderId="13" xfId="0" applyNumberFormat="1" applyFont="1" applyFill="1" applyBorder="1" applyAlignment="1">
      <alignment/>
    </xf>
    <xf numFmtId="179" fontId="51" fillId="34" borderId="14" xfId="0" applyNumberFormat="1" applyFont="1" applyFill="1" applyBorder="1" applyAlignment="1">
      <alignment/>
    </xf>
    <xf numFmtId="179" fontId="51" fillId="34" borderId="0" xfId="0" applyNumberFormat="1" applyFont="1" applyFill="1" applyBorder="1" applyAlignment="1">
      <alignment horizontal="right"/>
    </xf>
    <xf numFmtId="179" fontId="50" fillId="34" borderId="15" xfId="0" applyNumberFormat="1" applyFont="1" applyFill="1" applyBorder="1" applyAlignment="1">
      <alignment horizontal="right"/>
    </xf>
    <xf numFmtId="179" fontId="51" fillId="34" borderId="16" xfId="0" applyNumberFormat="1" applyFont="1" applyFill="1" applyBorder="1" applyAlignment="1">
      <alignment horizontal="right"/>
    </xf>
    <xf numFmtId="179" fontId="51" fillId="34" borderId="17" xfId="0" applyNumberFormat="1" applyFont="1" applyFill="1" applyBorder="1" applyAlignment="1">
      <alignment horizontal="right"/>
    </xf>
    <xf numFmtId="179" fontId="51" fillId="34" borderId="0" xfId="0" applyNumberFormat="1" applyFont="1" applyFill="1" applyAlignment="1">
      <alignment horizontal="right"/>
    </xf>
    <xf numFmtId="179" fontId="51" fillId="34" borderId="18" xfId="0" applyNumberFormat="1" applyFont="1" applyFill="1" applyBorder="1" applyAlignment="1">
      <alignment horizontal="right"/>
    </xf>
    <xf numFmtId="179" fontId="51" fillId="34" borderId="19" xfId="0" applyNumberFormat="1" applyFont="1" applyFill="1" applyBorder="1" applyAlignment="1">
      <alignment horizontal="right"/>
    </xf>
    <xf numFmtId="179" fontId="48" fillId="0" borderId="0" xfId="0" applyNumberFormat="1" applyFont="1" applyAlignment="1">
      <alignment/>
    </xf>
    <xf numFmtId="179" fontId="49" fillId="35" borderId="20" xfId="0" applyNumberFormat="1" applyFont="1" applyFill="1" applyBorder="1" applyAlignment="1">
      <alignment/>
    </xf>
    <xf numFmtId="179" fontId="49" fillId="13" borderId="10" xfId="0" applyNumberFormat="1" applyFont="1" applyFill="1" applyBorder="1" applyAlignment="1">
      <alignment/>
    </xf>
    <xf numFmtId="179" fontId="49" fillId="35" borderId="21" xfId="0" applyNumberFormat="1" applyFont="1" applyFill="1" applyBorder="1" applyAlignment="1">
      <alignment/>
    </xf>
    <xf numFmtId="179" fontId="48" fillId="13" borderId="11" xfId="0" applyNumberFormat="1" applyFont="1" applyFill="1" applyBorder="1" applyAlignment="1">
      <alignment/>
    </xf>
    <xf numFmtId="179" fontId="48" fillId="13" borderId="22" xfId="0" applyNumberFormat="1" applyFont="1" applyFill="1" applyBorder="1" applyAlignment="1">
      <alignment/>
    </xf>
    <xf numFmtId="179" fontId="48" fillId="13" borderId="23" xfId="0" applyNumberFormat="1" applyFont="1" applyFill="1" applyBorder="1" applyAlignment="1">
      <alignment/>
    </xf>
    <xf numFmtId="179" fontId="48" fillId="35" borderId="21" xfId="0" applyNumberFormat="1" applyFont="1" applyFill="1" applyBorder="1" applyAlignment="1">
      <alignment/>
    </xf>
    <xf numFmtId="179" fontId="48" fillId="35" borderId="24" xfId="0" applyNumberFormat="1" applyFont="1" applyFill="1" applyBorder="1" applyAlignment="1">
      <alignment/>
    </xf>
    <xf numFmtId="179" fontId="48" fillId="13" borderId="25" xfId="0" applyNumberFormat="1" applyFont="1" applyFill="1" applyBorder="1" applyAlignment="1">
      <alignment/>
    </xf>
    <xf numFmtId="179" fontId="48" fillId="13" borderId="19" xfId="0" applyNumberFormat="1" applyFont="1" applyFill="1" applyBorder="1" applyAlignment="1">
      <alignment/>
    </xf>
    <xf numFmtId="179" fontId="49" fillId="35" borderId="22" xfId="0" applyNumberFormat="1" applyFont="1" applyFill="1" applyBorder="1" applyAlignment="1">
      <alignment/>
    </xf>
    <xf numFmtId="179" fontId="49" fillId="13" borderId="22" xfId="0" applyNumberFormat="1" applyFont="1" applyFill="1" applyBorder="1" applyAlignment="1">
      <alignment/>
    </xf>
    <xf numFmtId="179" fontId="48" fillId="13" borderId="26" xfId="0" applyNumberFormat="1" applyFont="1" applyFill="1" applyBorder="1" applyAlignment="1">
      <alignment/>
    </xf>
    <xf numFmtId="179" fontId="48" fillId="13" borderId="18" xfId="0" applyNumberFormat="1" applyFont="1" applyFill="1" applyBorder="1" applyAlignment="1">
      <alignment/>
    </xf>
    <xf numFmtId="179" fontId="48" fillId="35" borderId="22" xfId="0" applyNumberFormat="1" applyFont="1" applyFill="1" applyBorder="1" applyAlignment="1">
      <alignment/>
    </xf>
    <xf numFmtId="179" fontId="49" fillId="35" borderId="10" xfId="0" applyNumberFormat="1" applyFont="1" applyFill="1" applyBorder="1" applyAlignment="1">
      <alignment/>
    </xf>
    <xf numFmtId="179" fontId="48" fillId="35" borderId="27" xfId="0" applyNumberFormat="1" applyFont="1" applyFill="1" applyBorder="1" applyAlignment="1">
      <alignment/>
    </xf>
    <xf numFmtId="179" fontId="48" fillId="35" borderId="28" xfId="0" applyNumberFormat="1" applyFont="1" applyFill="1" applyBorder="1" applyAlignment="1">
      <alignment/>
    </xf>
    <xf numFmtId="179" fontId="48" fillId="13" borderId="10" xfId="0" applyNumberFormat="1" applyFont="1" applyFill="1" applyBorder="1" applyAlignment="1">
      <alignment/>
    </xf>
    <xf numFmtId="179" fontId="52" fillId="36" borderId="0" xfId="0" applyNumberFormat="1" applyFont="1" applyFill="1" applyBorder="1" applyAlignment="1">
      <alignment horizontal="center" vertical="center"/>
    </xf>
    <xf numFmtId="179" fontId="48" fillId="16" borderId="22" xfId="0" applyNumberFormat="1" applyFont="1" applyFill="1" applyBorder="1" applyAlignment="1">
      <alignment/>
    </xf>
    <xf numFmtId="179" fontId="53" fillId="13" borderId="22" xfId="0" applyNumberFormat="1" applyFont="1" applyFill="1" applyBorder="1" applyAlignment="1">
      <alignment/>
    </xf>
    <xf numFmtId="179" fontId="53" fillId="16" borderId="22" xfId="0" applyNumberFormat="1" applyFont="1" applyFill="1" applyBorder="1" applyAlignment="1">
      <alignment/>
    </xf>
    <xf numFmtId="179" fontId="54" fillId="13" borderId="10" xfId="0" applyNumberFormat="1" applyFont="1" applyFill="1" applyBorder="1" applyAlignment="1">
      <alignment/>
    </xf>
    <xf numFmtId="179" fontId="54" fillId="13" borderId="22" xfId="0" applyNumberFormat="1" applyFont="1" applyFill="1" applyBorder="1" applyAlignment="1">
      <alignment/>
    </xf>
    <xf numFmtId="179" fontId="50" fillId="35" borderId="10" xfId="0" applyNumberFormat="1" applyFont="1" applyFill="1" applyBorder="1" applyAlignment="1">
      <alignment/>
    </xf>
    <xf numFmtId="179" fontId="55" fillId="34" borderId="10" xfId="0" applyNumberFormat="1" applyFont="1" applyFill="1" applyBorder="1" applyAlignment="1">
      <alignment/>
    </xf>
    <xf numFmtId="179" fontId="49" fillId="37" borderId="20" xfId="0" applyNumberFormat="1" applyFont="1" applyFill="1" applyBorder="1" applyAlignment="1">
      <alignment/>
    </xf>
    <xf numFmtId="179" fontId="49" fillId="37" borderId="21" xfId="0" applyNumberFormat="1" applyFont="1" applyFill="1" applyBorder="1" applyAlignment="1">
      <alignment/>
    </xf>
    <xf numFmtId="179" fontId="56" fillId="37" borderId="21" xfId="0" applyNumberFormat="1" applyFont="1" applyFill="1" applyBorder="1" applyAlignment="1">
      <alignment/>
    </xf>
    <xf numFmtId="179" fontId="57" fillId="37" borderId="21" xfId="0" applyNumberFormat="1" applyFont="1" applyFill="1" applyBorder="1" applyAlignment="1">
      <alignment/>
    </xf>
    <xf numFmtId="179" fontId="57" fillId="37" borderId="24" xfId="0" applyNumberFormat="1" applyFont="1" applyFill="1" applyBorder="1" applyAlignment="1">
      <alignment/>
    </xf>
    <xf numFmtId="179" fontId="49" fillId="37" borderId="22" xfId="0" applyNumberFormat="1" applyFont="1" applyFill="1" applyBorder="1" applyAlignment="1">
      <alignment/>
    </xf>
    <xf numFmtId="179" fontId="48" fillId="37" borderId="22" xfId="0" applyNumberFormat="1" applyFont="1" applyFill="1" applyBorder="1" applyAlignment="1">
      <alignment/>
    </xf>
    <xf numFmtId="179" fontId="49" fillId="37" borderId="10" xfId="0" applyNumberFormat="1" applyFont="1" applyFill="1" applyBorder="1" applyAlignment="1">
      <alignment/>
    </xf>
    <xf numFmtId="179" fontId="57" fillId="37" borderId="27" xfId="0" applyNumberFormat="1" applyFont="1" applyFill="1" applyBorder="1" applyAlignment="1">
      <alignment/>
    </xf>
    <xf numFmtId="179" fontId="48" fillId="37" borderId="27" xfId="0" applyNumberFormat="1" applyFont="1" applyFill="1" applyBorder="1" applyAlignment="1">
      <alignment/>
    </xf>
    <xf numFmtId="179" fontId="49" fillId="37" borderId="24" xfId="0" applyNumberFormat="1" applyFont="1" applyFill="1" applyBorder="1" applyAlignment="1">
      <alignment/>
    </xf>
    <xf numFmtId="179" fontId="51" fillId="8" borderId="29" xfId="0" applyNumberFormat="1" applyFont="1" applyFill="1" applyBorder="1" applyAlignment="1">
      <alignment/>
    </xf>
    <xf numFmtId="179" fontId="51" fillId="8" borderId="30" xfId="0" applyNumberFormat="1" applyFont="1" applyFill="1" applyBorder="1" applyAlignment="1">
      <alignment/>
    </xf>
    <xf numFmtId="179" fontId="53" fillId="8" borderId="29" xfId="0" applyNumberFormat="1" applyFont="1" applyFill="1" applyBorder="1" applyAlignment="1">
      <alignment/>
    </xf>
    <xf numFmtId="179" fontId="53" fillId="8" borderId="30" xfId="0" applyNumberFormat="1" applyFont="1" applyFill="1" applyBorder="1" applyAlignment="1">
      <alignment/>
    </xf>
    <xf numFmtId="179" fontId="53" fillId="8" borderId="31" xfId="0" applyNumberFormat="1" applyFont="1" applyFill="1" applyBorder="1" applyAlignment="1">
      <alignment/>
    </xf>
    <xf numFmtId="179" fontId="54" fillId="34" borderId="0" xfId="0" applyNumberFormat="1" applyFont="1" applyFill="1" applyAlignment="1">
      <alignment horizontal="right"/>
    </xf>
    <xf numFmtId="179" fontId="53" fillId="8" borderId="20" xfId="0" applyNumberFormat="1" applyFont="1" applyFill="1" applyBorder="1" applyAlignment="1">
      <alignment/>
    </xf>
    <xf numFmtId="179" fontId="53" fillId="8" borderId="24" xfId="0" applyNumberFormat="1" applyFont="1" applyFill="1" applyBorder="1" applyAlignment="1">
      <alignment/>
    </xf>
    <xf numFmtId="179" fontId="54" fillId="37" borderId="31" xfId="0" applyNumberFormat="1" applyFont="1" applyFill="1" applyBorder="1" applyAlignment="1">
      <alignment/>
    </xf>
    <xf numFmtId="179" fontId="57" fillId="37" borderId="28" xfId="0" applyNumberFormat="1" applyFont="1" applyFill="1" applyBorder="1" applyAlignment="1">
      <alignment/>
    </xf>
    <xf numFmtId="178" fontId="49" fillId="13" borderId="11" xfId="51" applyFont="1" applyFill="1" applyBorder="1" applyAlignment="1">
      <alignment/>
    </xf>
    <xf numFmtId="178" fontId="49" fillId="35" borderId="10" xfId="51" applyFont="1" applyFill="1" applyBorder="1" applyAlignment="1">
      <alignment/>
    </xf>
    <xf numFmtId="179" fontId="54" fillId="37" borderId="32" xfId="0" applyNumberFormat="1" applyFont="1" applyFill="1" applyBorder="1" applyAlignment="1">
      <alignment/>
    </xf>
    <xf numFmtId="179" fontId="53" fillId="38" borderId="31" xfId="0" applyNumberFormat="1" applyFont="1" applyFill="1" applyBorder="1" applyAlignment="1">
      <alignment/>
    </xf>
    <xf numFmtId="179" fontId="53" fillId="13" borderId="23" xfId="0" applyNumberFormat="1" applyFont="1" applyFill="1" applyBorder="1" applyAlignment="1">
      <alignment/>
    </xf>
    <xf numFmtId="179" fontId="51" fillId="34" borderId="26" xfId="0" applyNumberFormat="1" applyFont="1" applyFill="1" applyBorder="1" applyAlignment="1">
      <alignment horizontal="right"/>
    </xf>
    <xf numFmtId="179" fontId="54" fillId="13" borderId="11" xfId="0" applyNumberFormat="1" applyFont="1" applyFill="1" applyBorder="1" applyAlignment="1">
      <alignment/>
    </xf>
    <xf numFmtId="179" fontId="53" fillId="8" borderId="33" xfId="0" applyNumberFormat="1" applyFont="1" applyFill="1" applyBorder="1" applyAlignment="1">
      <alignment/>
    </xf>
    <xf numFmtId="179" fontId="53" fillId="8" borderId="34" xfId="0" applyNumberFormat="1" applyFont="1" applyFill="1" applyBorder="1" applyAlignment="1">
      <alignment/>
    </xf>
    <xf numFmtId="179" fontId="53" fillId="8" borderId="35" xfId="0" applyNumberFormat="1" applyFont="1" applyFill="1" applyBorder="1" applyAlignment="1">
      <alignment/>
    </xf>
    <xf numFmtId="179" fontId="51" fillId="34" borderId="22" xfId="0" applyNumberFormat="1" applyFont="1" applyFill="1" applyBorder="1" applyAlignment="1">
      <alignment horizontal="right"/>
    </xf>
    <xf numFmtId="179" fontId="51" fillId="34" borderId="25" xfId="0" applyNumberFormat="1" applyFont="1" applyFill="1" applyBorder="1" applyAlignment="1">
      <alignment horizontal="right"/>
    </xf>
    <xf numFmtId="179" fontId="57" fillId="37" borderId="36" xfId="0" applyNumberFormat="1" applyFont="1" applyFill="1" applyBorder="1" applyAlignment="1">
      <alignment/>
    </xf>
    <xf numFmtId="179" fontId="57" fillId="37" borderId="37" xfId="0" applyNumberFormat="1" applyFont="1" applyFill="1" applyBorder="1" applyAlignment="1">
      <alignment/>
    </xf>
    <xf numFmtId="179" fontId="57" fillId="37" borderId="38" xfId="0" applyNumberFormat="1" applyFont="1" applyFill="1" applyBorder="1" applyAlignment="1">
      <alignment/>
    </xf>
    <xf numFmtId="179" fontId="49" fillId="35" borderId="39" xfId="0" applyNumberFormat="1" applyFont="1" applyFill="1" applyBorder="1" applyAlignment="1">
      <alignment/>
    </xf>
    <xf numFmtId="179" fontId="48" fillId="35" borderId="40" xfId="0" applyNumberFormat="1" applyFont="1" applyFill="1" applyBorder="1" applyAlignment="1">
      <alignment/>
    </xf>
    <xf numFmtId="179" fontId="48" fillId="35" borderId="41" xfId="0" applyNumberFormat="1" applyFont="1" applyFill="1" applyBorder="1" applyAlignment="1">
      <alignment/>
    </xf>
    <xf numFmtId="179" fontId="51" fillId="34" borderId="21" xfId="0" applyNumberFormat="1" applyFont="1" applyFill="1" applyBorder="1" applyAlignment="1">
      <alignment horizontal="right"/>
    </xf>
    <xf numFmtId="179" fontId="51" fillId="34" borderId="27" xfId="0" applyNumberFormat="1" applyFont="1" applyFill="1" applyBorder="1" applyAlignment="1">
      <alignment horizontal="right"/>
    </xf>
    <xf numFmtId="179" fontId="51" fillId="34" borderId="28" xfId="0" applyNumberFormat="1" applyFont="1" applyFill="1" applyBorder="1" applyAlignment="1">
      <alignment horizontal="right"/>
    </xf>
    <xf numFmtId="179" fontId="51" fillId="34" borderId="24" xfId="0" applyNumberFormat="1" applyFont="1" applyFill="1" applyBorder="1" applyAlignment="1">
      <alignment horizontal="right"/>
    </xf>
    <xf numFmtId="179" fontId="49" fillId="35" borderId="42" xfId="0" applyNumberFormat="1" applyFont="1" applyFill="1" applyBorder="1" applyAlignment="1">
      <alignment/>
    </xf>
    <xf numFmtId="179" fontId="49" fillId="35" borderId="43" xfId="0" applyNumberFormat="1" applyFont="1" applyFill="1" applyBorder="1" applyAlignment="1">
      <alignment/>
    </xf>
    <xf numFmtId="179" fontId="51" fillId="34" borderId="23" xfId="0" applyNumberFormat="1" applyFont="1" applyFill="1" applyBorder="1" applyAlignment="1">
      <alignment horizontal="right"/>
    </xf>
    <xf numFmtId="179" fontId="53" fillId="8" borderId="21" xfId="0" applyNumberFormat="1" applyFont="1" applyFill="1" applyBorder="1" applyAlignment="1">
      <alignment/>
    </xf>
    <xf numFmtId="179" fontId="49" fillId="13" borderId="44" xfId="0" applyNumberFormat="1" applyFont="1" applyFill="1" applyBorder="1" applyAlignment="1">
      <alignment horizontal="right"/>
    </xf>
    <xf numFmtId="179" fontId="49" fillId="16" borderId="22" xfId="0" applyNumberFormat="1" applyFont="1" applyFill="1" applyBorder="1" applyAlignment="1">
      <alignment/>
    </xf>
    <xf numFmtId="179" fontId="53" fillId="8" borderId="28" xfId="0" applyNumberFormat="1" applyFont="1" applyFill="1" applyBorder="1" applyAlignment="1">
      <alignment/>
    </xf>
    <xf numFmtId="179" fontId="49" fillId="37" borderId="45" xfId="0" applyNumberFormat="1" applyFont="1" applyFill="1" applyBorder="1" applyAlignment="1">
      <alignment/>
    </xf>
    <xf numFmtId="179" fontId="49" fillId="37" borderId="37" xfId="0" applyNumberFormat="1" applyFont="1" applyFill="1" applyBorder="1" applyAlignment="1">
      <alignment/>
    </xf>
    <xf numFmtId="179" fontId="56" fillId="37" borderId="37" xfId="0" applyNumberFormat="1" applyFont="1" applyFill="1" applyBorder="1" applyAlignment="1">
      <alignment/>
    </xf>
    <xf numFmtId="179" fontId="57" fillId="37" borderId="34" xfId="0" applyNumberFormat="1" applyFont="1" applyFill="1" applyBorder="1" applyAlignment="1">
      <alignment/>
    </xf>
    <xf numFmtId="179" fontId="50" fillId="34" borderId="20" xfId="0" applyNumberFormat="1" applyFont="1" applyFill="1" applyBorder="1" applyAlignment="1">
      <alignment horizontal="right"/>
    </xf>
    <xf numFmtId="179" fontId="50" fillId="34" borderId="21" xfId="0" applyNumberFormat="1" applyFont="1" applyFill="1" applyBorder="1" applyAlignment="1">
      <alignment horizontal="right"/>
    </xf>
    <xf numFmtId="179" fontId="56" fillId="37" borderId="36" xfId="0" applyNumberFormat="1" applyFont="1" applyFill="1" applyBorder="1" applyAlignment="1">
      <alignment/>
    </xf>
    <xf numFmtId="179" fontId="53" fillId="8" borderId="0" xfId="0" applyNumberFormat="1" applyFont="1" applyFill="1" applyBorder="1" applyAlignment="1">
      <alignment/>
    </xf>
    <xf numFmtId="179" fontId="53" fillId="8" borderId="12" xfId="0" applyNumberFormat="1" applyFont="1" applyFill="1" applyBorder="1" applyAlignment="1">
      <alignment/>
    </xf>
    <xf numFmtId="179" fontId="50" fillId="37" borderId="44" xfId="0" applyNumberFormat="1" applyFont="1" applyFill="1" applyBorder="1" applyAlignment="1">
      <alignment horizontal="left"/>
    </xf>
    <xf numFmtId="179" fontId="50" fillId="37" borderId="11" xfId="0" applyNumberFormat="1" applyFont="1" applyFill="1" applyBorder="1" applyAlignment="1">
      <alignment horizontal="left"/>
    </xf>
    <xf numFmtId="179" fontId="50" fillId="37" borderId="18" xfId="0" applyNumberFormat="1" applyFont="1" applyFill="1" applyBorder="1" applyAlignment="1">
      <alignment horizontal="left"/>
    </xf>
    <xf numFmtId="179" fontId="49" fillId="39" borderId="46" xfId="0" applyNumberFormat="1" applyFont="1" applyFill="1" applyBorder="1" applyAlignment="1">
      <alignment horizontal="center"/>
    </xf>
    <xf numFmtId="179" fontId="49" fillId="39" borderId="47" xfId="0" applyNumberFormat="1" applyFont="1" applyFill="1" applyBorder="1" applyAlignment="1">
      <alignment horizontal="center"/>
    </xf>
    <xf numFmtId="179" fontId="49" fillId="39" borderId="18" xfId="0" applyNumberFormat="1" applyFont="1" applyFill="1" applyBorder="1" applyAlignment="1">
      <alignment horizontal="center"/>
    </xf>
    <xf numFmtId="179" fontId="55" fillId="40" borderId="44" xfId="0" applyNumberFormat="1" applyFont="1" applyFill="1" applyBorder="1" applyAlignment="1">
      <alignment horizontal="left"/>
    </xf>
    <xf numFmtId="179" fontId="55" fillId="40" borderId="15" xfId="0" applyNumberFormat="1" applyFont="1" applyFill="1" applyBorder="1" applyAlignment="1">
      <alignment horizontal="left"/>
    </xf>
    <xf numFmtId="179" fontId="55" fillId="40" borderId="11" xfId="0" applyNumberFormat="1" applyFont="1" applyFill="1" applyBorder="1" applyAlignment="1">
      <alignment horizontal="left"/>
    </xf>
    <xf numFmtId="179" fontId="50" fillId="37" borderId="48" xfId="0" applyNumberFormat="1" applyFont="1" applyFill="1" applyBorder="1" applyAlignment="1">
      <alignment horizontal="left"/>
    </xf>
    <xf numFmtId="179" fontId="50" fillId="37" borderId="23" xfId="0" applyNumberFormat="1" applyFont="1" applyFill="1" applyBorder="1" applyAlignment="1">
      <alignment horizontal="left"/>
    </xf>
    <xf numFmtId="179" fontId="50" fillId="37" borderId="49" xfId="0" applyNumberFormat="1" applyFont="1" applyFill="1" applyBorder="1" applyAlignment="1">
      <alignment horizontal="left"/>
    </xf>
    <xf numFmtId="179" fontId="54" fillId="35" borderId="44" xfId="0" applyNumberFormat="1" applyFont="1" applyFill="1" applyBorder="1" applyAlignment="1">
      <alignment horizontal="left"/>
    </xf>
    <xf numFmtId="179" fontId="54" fillId="35" borderId="15" xfId="0" applyNumberFormat="1" applyFont="1" applyFill="1" applyBorder="1" applyAlignment="1">
      <alignment horizontal="left"/>
    </xf>
    <xf numFmtId="179" fontId="54" fillId="35" borderId="11" xfId="0" applyNumberFormat="1" applyFont="1" applyFill="1" applyBorder="1" applyAlignment="1">
      <alignment horizontal="left"/>
    </xf>
    <xf numFmtId="179" fontId="50" fillId="37" borderId="32" xfId="0" applyNumberFormat="1" applyFont="1" applyFill="1" applyBorder="1" applyAlignment="1">
      <alignment horizontal="left"/>
    </xf>
    <xf numFmtId="179" fontId="50" fillId="37" borderId="50" xfId="0" applyNumberFormat="1" applyFont="1" applyFill="1" applyBorder="1" applyAlignment="1">
      <alignment horizontal="left"/>
    </xf>
    <xf numFmtId="0" fontId="52" fillId="40" borderId="44" xfId="0" applyFont="1" applyFill="1" applyBorder="1" applyAlignment="1">
      <alignment horizontal="center" vertical="center"/>
    </xf>
    <xf numFmtId="0" fontId="52" fillId="40" borderId="15" xfId="0" applyFont="1" applyFill="1" applyBorder="1" applyAlignment="1">
      <alignment horizontal="center" vertical="center"/>
    </xf>
    <xf numFmtId="0" fontId="52" fillId="40" borderId="11" xfId="0" applyFont="1" applyFill="1" applyBorder="1" applyAlignment="1">
      <alignment horizontal="center" vertical="center"/>
    </xf>
    <xf numFmtId="179" fontId="47" fillId="35" borderId="44" xfId="0" applyNumberFormat="1" applyFont="1" applyFill="1" applyBorder="1" applyAlignment="1">
      <alignment horizontal="left"/>
    </xf>
    <xf numFmtId="179" fontId="47" fillId="35" borderId="15" xfId="0" applyNumberFormat="1" applyFont="1" applyFill="1" applyBorder="1" applyAlignment="1">
      <alignment horizontal="left"/>
    </xf>
    <xf numFmtId="179" fontId="47" fillId="35" borderId="11" xfId="0" applyNumberFormat="1" applyFont="1" applyFill="1" applyBorder="1" applyAlignment="1">
      <alignment horizontal="left"/>
    </xf>
    <xf numFmtId="179" fontId="49" fillId="37" borderId="44" xfId="0" applyNumberFormat="1" applyFont="1" applyFill="1" applyBorder="1" applyAlignment="1">
      <alignment horizontal="left"/>
    </xf>
    <xf numFmtId="179" fontId="49" fillId="37" borderId="11" xfId="0" applyNumberFormat="1" applyFont="1" applyFill="1" applyBorder="1" applyAlignment="1">
      <alignment horizontal="left"/>
    </xf>
    <xf numFmtId="179" fontId="54" fillId="37" borderId="44" xfId="0" applyNumberFormat="1" applyFont="1" applyFill="1" applyBorder="1" applyAlignment="1">
      <alignment horizontal="left"/>
    </xf>
    <xf numFmtId="179" fontId="54" fillId="37" borderId="11" xfId="0" applyNumberFormat="1" applyFont="1" applyFill="1" applyBorder="1" applyAlignment="1">
      <alignment horizontal="left"/>
    </xf>
    <xf numFmtId="179" fontId="52" fillId="40" borderId="44" xfId="0" applyNumberFormat="1" applyFont="1" applyFill="1" applyBorder="1" applyAlignment="1">
      <alignment horizontal="center" vertical="center"/>
    </xf>
    <xf numFmtId="179" fontId="52" fillId="40" borderId="15" xfId="0" applyNumberFormat="1" applyFont="1" applyFill="1" applyBorder="1" applyAlignment="1">
      <alignment horizontal="center" vertical="center"/>
    </xf>
    <xf numFmtId="179" fontId="52" fillId="40" borderId="11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/>
    </xf>
    <xf numFmtId="179" fontId="47" fillId="33" borderId="11" xfId="0" applyNumberFormat="1" applyFont="1" applyFill="1" applyBorder="1" applyAlignment="1">
      <alignment horizontal="center"/>
    </xf>
    <xf numFmtId="179" fontId="47" fillId="37" borderId="51" xfId="0" applyNumberFormat="1" applyFont="1" applyFill="1" applyBorder="1" applyAlignment="1">
      <alignment horizontal="left"/>
    </xf>
    <xf numFmtId="179" fontId="47" fillId="37" borderId="52" xfId="0" applyNumberFormat="1" applyFont="1" applyFill="1" applyBorder="1" applyAlignment="1">
      <alignment horizontal="left"/>
    </xf>
    <xf numFmtId="179" fontId="47" fillId="37" borderId="19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3</xdr:row>
      <xdr:rowOff>85725</xdr:rowOff>
    </xdr:to>
    <xdr:pic>
      <xdr:nvPicPr>
        <xdr:cNvPr id="1" name="Imagen 3" descr="Tecnológico EuroAmeric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1695450</xdr:colOff>
      <xdr:row>83</xdr:row>
      <xdr:rowOff>85725</xdr:rowOff>
    </xdr:to>
    <xdr:pic>
      <xdr:nvPicPr>
        <xdr:cNvPr id="2" name="Imagen 4" descr="Tecnológico EuroAmeric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290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82"/>
  <sheetViews>
    <sheetView tabSelected="1" zoomScale="120" zoomScaleNormal="120" zoomScalePageLayoutView="0" workbookViewId="0" topLeftCell="A1">
      <selection activeCell="E87" sqref="E87"/>
    </sheetView>
  </sheetViews>
  <sheetFormatPr defaultColWidth="11.421875" defaultRowHeight="15"/>
  <cols>
    <col min="1" max="1" width="35.7109375" style="1" customWidth="1"/>
    <col min="2" max="2" width="9.57421875" style="3" customWidth="1"/>
    <col min="3" max="3" width="9.28125" style="18" customWidth="1"/>
    <col min="4" max="4" width="11.421875" style="18" customWidth="1"/>
    <col min="5" max="5" width="10.421875" style="18" customWidth="1"/>
    <col min="6" max="6" width="8.8515625" style="18" customWidth="1"/>
    <col min="7" max="7" width="6.00390625" style="18" customWidth="1"/>
    <col min="8" max="8" width="9.140625" style="18" customWidth="1"/>
    <col min="9" max="16384" width="11.421875" style="1" customWidth="1"/>
  </cols>
  <sheetData>
    <row r="1" ht="11.25"/>
    <row r="2" ht="11.25"/>
    <row r="3" ht="11.25"/>
    <row r="4" ht="12" thickBot="1"/>
    <row r="5" spans="1:5" ht="19.5" customHeight="1" thickBot="1">
      <c r="A5" s="122" t="s">
        <v>134</v>
      </c>
      <c r="B5" s="123"/>
      <c r="C5" s="123"/>
      <c r="D5" s="123"/>
      <c r="E5" s="124"/>
    </row>
    <row r="6" ht="15.75" thickBot="1">
      <c r="A6"/>
    </row>
    <row r="7" spans="1:5" ht="15.75" customHeight="1" thickBot="1">
      <c r="A7" s="2" t="s">
        <v>75</v>
      </c>
      <c r="B7" s="4" t="s">
        <v>76</v>
      </c>
      <c r="C7" s="135" t="s">
        <v>77</v>
      </c>
      <c r="D7" s="135"/>
      <c r="E7" s="136"/>
    </row>
    <row r="8" spans="1:5" ht="12" thickBot="1">
      <c r="A8" s="96" t="s">
        <v>0</v>
      </c>
      <c r="B8" s="100"/>
      <c r="C8" s="19"/>
      <c r="D8" s="20"/>
      <c r="E8" s="67">
        <f>SUM(D9:D46)</f>
        <v>302397.0199999999</v>
      </c>
    </row>
    <row r="9" spans="1:5" ht="12" thickBot="1">
      <c r="A9" s="97" t="s">
        <v>1</v>
      </c>
      <c r="B9" s="101"/>
      <c r="C9" s="21"/>
      <c r="D9" s="20">
        <f>SUM(C10:C19)</f>
        <v>98969.70999999999</v>
      </c>
      <c r="E9" s="22"/>
    </row>
    <row r="10" spans="1:5" ht="11.25">
      <c r="A10" s="98" t="s">
        <v>2</v>
      </c>
      <c r="B10" s="101"/>
      <c r="C10" s="21">
        <f>B11</f>
        <v>53373.87</v>
      </c>
      <c r="D10" s="23"/>
      <c r="E10" s="24"/>
    </row>
    <row r="11" spans="1:5" ht="11.25">
      <c r="A11" s="80" t="s">
        <v>2</v>
      </c>
      <c r="B11" s="85">
        <v>53373.87</v>
      </c>
      <c r="C11" s="25"/>
      <c r="D11" s="23"/>
      <c r="E11" s="24"/>
    </row>
    <row r="12" spans="1:5" ht="11.25">
      <c r="A12" s="98" t="s">
        <v>3</v>
      </c>
      <c r="B12" s="101"/>
      <c r="C12" s="21">
        <f>SUM(B13)</f>
        <v>14816</v>
      </c>
      <c r="D12" s="23"/>
      <c r="E12" s="24"/>
    </row>
    <row r="13" spans="1:5" ht="11.25">
      <c r="A13" s="80" t="s">
        <v>4</v>
      </c>
      <c r="B13" s="85">
        <v>14816</v>
      </c>
      <c r="C13" s="25"/>
      <c r="D13" s="23"/>
      <c r="E13" s="24"/>
    </row>
    <row r="14" spans="1:5" ht="11.25">
      <c r="A14" s="98" t="s">
        <v>5</v>
      </c>
      <c r="B14" s="101"/>
      <c r="C14" s="21">
        <f>SUM(B15:B17)</f>
        <v>6168.43</v>
      </c>
      <c r="D14" s="23"/>
      <c r="E14" s="24"/>
    </row>
    <row r="15" spans="1:5" ht="11.25">
      <c r="A15" s="80" t="s">
        <v>6</v>
      </c>
      <c r="B15" s="85">
        <v>1375.44</v>
      </c>
      <c r="C15" s="25"/>
      <c r="D15" s="23"/>
      <c r="E15" s="24"/>
    </row>
    <row r="16" spans="1:5" ht="11.25">
      <c r="A16" s="80" t="s">
        <v>124</v>
      </c>
      <c r="B16" s="85">
        <v>2592.99</v>
      </c>
      <c r="C16" s="25"/>
      <c r="D16" s="23"/>
      <c r="E16" s="24"/>
    </row>
    <row r="17" spans="1:5" ht="11.25">
      <c r="A17" s="80" t="s">
        <v>7</v>
      </c>
      <c r="B17" s="85">
        <v>2200</v>
      </c>
      <c r="C17" s="25"/>
      <c r="D17" s="23"/>
      <c r="E17" s="24"/>
    </row>
    <row r="18" spans="1:5" ht="11.25">
      <c r="A18" s="98" t="s">
        <v>9</v>
      </c>
      <c r="B18" s="101"/>
      <c r="C18" s="21">
        <f>SUM(B19:B19)</f>
        <v>24611.41</v>
      </c>
      <c r="D18" s="23"/>
      <c r="E18" s="24"/>
    </row>
    <row r="19" spans="1:5" ht="11.25">
      <c r="A19" s="99" t="s">
        <v>65</v>
      </c>
      <c r="B19" s="85">
        <v>24611.41</v>
      </c>
      <c r="C19" s="21"/>
      <c r="D19" s="23"/>
      <c r="E19" s="24"/>
    </row>
    <row r="20" spans="1:5" ht="13.5" customHeight="1" thickBot="1">
      <c r="A20" s="51" t="s">
        <v>74</v>
      </c>
      <c r="B20" s="8"/>
      <c r="C20" s="29"/>
      <c r="D20" s="30">
        <f>SUM(C21:C49)</f>
        <v>203427.30999999994</v>
      </c>
      <c r="E20" s="24"/>
    </row>
    <row r="21" spans="1:5" ht="11.25">
      <c r="A21" s="46" t="s">
        <v>92</v>
      </c>
      <c r="B21" s="5"/>
      <c r="C21" s="19">
        <f>SUM(B22:B23)</f>
        <v>21449.17</v>
      </c>
      <c r="D21" s="31"/>
      <c r="E21" s="32"/>
    </row>
    <row r="22" spans="1:5" ht="11.25">
      <c r="A22" s="49" t="s">
        <v>93</v>
      </c>
      <c r="B22" s="7">
        <v>44939.28</v>
      </c>
      <c r="C22" s="25"/>
      <c r="D22" s="23"/>
      <c r="E22" s="24"/>
    </row>
    <row r="23" spans="1:5" ht="11.25">
      <c r="A23" s="49" t="s">
        <v>94</v>
      </c>
      <c r="B23" s="9">
        <v>-23490.11</v>
      </c>
      <c r="C23" s="25"/>
      <c r="D23" s="23"/>
      <c r="E23" s="24"/>
    </row>
    <row r="24" spans="1:5" ht="11.25">
      <c r="A24" s="48" t="s">
        <v>11</v>
      </c>
      <c r="B24" s="6"/>
      <c r="C24" s="21">
        <f>SUM(B25:B26)</f>
        <v>38680.68</v>
      </c>
      <c r="D24" s="23"/>
      <c r="E24" s="24"/>
    </row>
    <row r="25" spans="1:5" ht="11.25">
      <c r="A25" s="49" t="s">
        <v>12</v>
      </c>
      <c r="B25" s="7">
        <v>59953.25</v>
      </c>
      <c r="C25" s="25"/>
      <c r="D25" s="23"/>
      <c r="E25" s="24"/>
    </row>
    <row r="26" spans="1:5" ht="11.25">
      <c r="A26" s="49" t="s">
        <v>13</v>
      </c>
      <c r="B26" s="9">
        <v>-21272.57</v>
      </c>
      <c r="C26" s="25"/>
      <c r="D26" s="23"/>
      <c r="E26" s="24"/>
    </row>
    <row r="27" spans="1:5" ht="11.25">
      <c r="A27" s="49" t="s">
        <v>14</v>
      </c>
      <c r="B27" s="7"/>
      <c r="C27" s="21">
        <f>SUM(B28:B29)</f>
        <v>98649.40999999999</v>
      </c>
      <c r="D27" s="23"/>
      <c r="E27" s="24"/>
    </row>
    <row r="28" spans="1:5" ht="11.25">
      <c r="A28" s="49" t="s">
        <v>15</v>
      </c>
      <c r="B28" s="7">
        <v>195742.49</v>
      </c>
      <c r="C28" s="21"/>
      <c r="D28" s="23"/>
      <c r="E28" s="24"/>
    </row>
    <row r="29" spans="1:5" ht="11.25">
      <c r="A29" s="49" t="s">
        <v>16</v>
      </c>
      <c r="B29" s="7">
        <v>-97093.08</v>
      </c>
      <c r="C29" s="21"/>
      <c r="D29" s="23"/>
      <c r="E29" s="24"/>
    </row>
    <row r="30" spans="1:5" ht="11.25">
      <c r="A30" s="49" t="s">
        <v>111</v>
      </c>
      <c r="B30" s="7"/>
      <c r="C30" s="21">
        <f>B31+B32</f>
        <v>14038.33</v>
      </c>
      <c r="D30" s="23"/>
      <c r="E30" s="24"/>
    </row>
    <row r="31" spans="1:5" ht="11.25">
      <c r="A31" s="49" t="s">
        <v>112</v>
      </c>
      <c r="B31" s="7">
        <v>20000</v>
      </c>
      <c r="C31" s="21"/>
      <c r="D31" s="23"/>
      <c r="E31" s="24"/>
    </row>
    <row r="32" spans="1:5" ht="11.25">
      <c r="A32" s="49" t="s">
        <v>113</v>
      </c>
      <c r="B32" s="7">
        <v>-5961.67</v>
      </c>
      <c r="C32" s="21"/>
      <c r="D32" s="23"/>
      <c r="E32" s="24"/>
    </row>
    <row r="33" spans="1:5" ht="11.25">
      <c r="A33" s="49" t="s">
        <v>17</v>
      </c>
      <c r="B33" s="7"/>
      <c r="C33" s="21">
        <f>SUM(B34:B35)</f>
        <v>2465.8300000000004</v>
      </c>
      <c r="D33" s="23"/>
      <c r="E33" s="24"/>
    </row>
    <row r="34" spans="1:5" ht="11.25">
      <c r="A34" s="49" t="s">
        <v>18</v>
      </c>
      <c r="B34" s="7">
        <v>4646.47</v>
      </c>
      <c r="C34" s="21"/>
      <c r="D34" s="23"/>
      <c r="E34" s="24"/>
    </row>
    <row r="35" spans="1:5" ht="11.25">
      <c r="A35" s="49" t="s">
        <v>19</v>
      </c>
      <c r="B35" s="9">
        <v>-2180.64</v>
      </c>
      <c r="C35" s="21"/>
      <c r="D35" s="23"/>
      <c r="E35" s="24"/>
    </row>
    <row r="36" spans="1:5" ht="11.25">
      <c r="A36" s="49" t="s">
        <v>20</v>
      </c>
      <c r="B36" s="7"/>
      <c r="C36" s="21">
        <f>SUM(B37:B38)</f>
        <v>1758.5300000000002</v>
      </c>
      <c r="D36" s="23"/>
      <c r="E36" s="24"/>
    </row>
    <row r="37" spans="1:5" ht="11.25">
      <c r="A37" s="49" t="s">
        <v>21</v>
      </c>
      <c r="B37" s="7">
        <v>3870</v>
      </c>
      <c r="C37" s="21"/>
      <c r="D37" s="23"/>
      <c r="E37" s="24"/>
    </row>
    <row r="38" spans="1:5" ht="11.25">
      <c r="A38" s="49" t="s">
        <v>22</v>
      </c>
      <c r="B38" s="9">
        <v>-2111.47</v>
      </c>
      <c r="C38" s="21"/>
      <c r="D38" s="23"/>
      <c r="E38" s="24"/>
    </row>
    <row r="39" spans="1:5" ht="11.25">
      <c r="A39" s="49" t="s">
        <v>23</v>
      </c>
      <c r="B39" s="7"/>
      <c r="C39" s="21">
        <f>SUM(B40:B41)</f>
        <v>0</v>
      </c>
      <c r="D39" s="23"/>
      <c r="E39" s="24"/>
    </row>
    <row r="40" spans="1:5" ht="11.25">
      <c r="A40" s="49" t="s">
        <v>24</v>
      </c>
      <c r="B40" s="7">
        <v>2198.98</v>
      </c>
      <c r="C40" s="21"/>
      <c r="D40" s="23"/>
      <c r="E40" s="24"/>
    </row>
    <row r="41" spans="1:5" ht="11.25">
      <c r="A41" s="49" t="s">
        <v>25</v>
      </c>
      <c r="B41" s="9">
        <v>-2198.98</v>
      </c>
      <c r="C41" s="21"/>
      <c r="D41" s="23"/>
      <c r="E41" s="24"/>
    </row>
    <row r="42" spans="1:5" ht="11.25">
      <c r="A42" s="49" t="s">
        <v>90</v>
      </c>
      <c r="B42" s="9"/>
      <c r="C42" s="21">
        <f>SUM(B43:B44)</f>
        <v>26385.36</v>
      </c>
      <c r="D42" s="23"/>
      <c r="E42" s="24"/>
    </row>
    <row r="43" spans="1:5" ht="11.25">
      <c r="A43" s="49" t="s">
        <v>91</v>
      </c>
      <c r="B43" s="9">
        <v>36434.76</v>
      </c>
      <c r="C43" s="21"/>
      <c r="D43" s="23"/>
      <c r="E43" s="24"/>
    </row>
    <row r="44" spans="1:5" ht="11.25">
      <c r="A44" s="49" t="s">
        <v>97</v>
      </c>
      <c r="B44" s="9">
        <v>-10049.4</v>
      </c>
      <c r="C44" s="21"/>
      <c r="D44" s="23"/>
      <c r="E44" s="24"/>
    </row>
    <row r="45" spans="1:5" ht="11.25">
      <c r="A45" s="49" t="s">
        <v>26</v>
      </c>
      <c r="B45" s="7"/>
      <c r="C45" s="21">
        <f>SUM(B46:B47)</f>
        <v>0</v>
      </c>
      <c r="D45" s="23"/>
      <c r="E45" s="24"/>
    </row>
    <row r="46" spans="1:5" ht="11.25">
      <c r="A46" s="49" t="s">
        <v>27</v>
      </c>
      <c r="B46" s="7">
        <v>6630</v>
      </c>
      <c r="C46" s="25"/>
      <c r="D46" s="23"/>
      <c r="E46" s="24"/>
    </row>
    <row r="47" spans="1:5" ht="12" thickBot="1">
      <c r="A47" s="50" t="s">
        <v>28</v>
      </c>
      <c r="B47" s="10">
        <v>-6630</v>
      </c>
      <c r="C47" s="26"/>
      <c r="D47" s="27"/>
      <c r="E47" s="28"/>
    </row>
    <row r="48" spans="1:5" ht="11.25">
      <c r="A48" s="66" t="s">
        <v>80</v>
      </c>
      <c r="B48" s="14"/>
      <c r="C48" s="36">
        <f>SUM(B49:B50)</f>
        <v>0</v>
      </c>
      <c r="D48" s="23"/>
      <c r="E48" s="24"/>
    </row>
    <row r="49" spans="1:5" ht="11.25">
      <c r="A49" s="66" t="s">
        <v>81</v>
      </c>
      <c r="B49" s="14">
        <v>3116</v>
      </c>
      <c r="C49" s="36"/>
      <c r="D49" s="23"/>
      <c r="E49" s="24"/>
    </row>
    <row r="50" spans="1:5" ht="11.25">
      <c r="A50" s="54" t="s">
        <v>98</v>
      </c>
      <c r="B50" s="11">
        <v>-3116</v>
      </c>
      <c r="C50" s="33"/>
      <c r="D50" s="23"/>
      <c r="E50" s="24"/>
    </row>
    <row r="51" spans="1:5" ht="12" thickBot="1">
      <c r="A51" s="52"/>
      <c r="B51" s="11"/>
      <c r="C51" s="33"/>
      <c r="D51" s="23"/>
      <c r="E51" s="24"/>
    </row>
    <row r="52" spans="1:5" ht="12" thickBot="1">
      <c r="A52" s="53" t="s">
        <v>29</v>
      </c>
      <c r="B52" s="12"/>
      <c r="C52" s="34"/>
      <c r="D52" s="20"/>
      <c r="E52" s="67">
        <f>SUM(C53:C72)</f>
        <v>39027.58</v>
      </c>
    </row>
    <row r="53" spans="1:5" ht="11.25">
      <c r="A53" s="102" t="s">
        <v>30</v>
      </c>
      <c r="B53" s="85"/>
      <c r="C53" s="82">
        <f>SUM(B54:B59)</f>
        <v>3635.8599999999997</v>
      </c>
      <c r="D53" s="24"/>
      <c r="E53" s="24"/>
    </row>
    <row r="54" spans="1:5" ht="11.25">
      <c r="A54" s="79" t="s">
        <v>101</v>
      </c>
      <c r="B54" s="86">
        <v>532.7</v>
      </c>
      <c r="C54" s="89"/>
      <c r="D54" s="23"/>
      <c r="E54" s="24"/>
    </row>
    <row r="55" spans="1:5" ht="11.25">
      <c r="A55" s="80" t="s">
        <v>135</v>
      </c>
      <c r="B55" s="85">
        <v>99.49</v>
      </c>
      <c r="C55" s="90"/>
      <c r="D55" s="23"/>
      <c r="E55" s="24"/>
    </row>
    <row r="56" spans="1:5" ht="11.25">
      <c r="A56" s="80" t="s">
        <v>136</v>
      </c>
      <c r="B56" s="85">
        <v>76.42</v>
      </c>
      <c r="C56" s="90"/>
      <c r="D56" s="23"/>
      <c r="E56" s="24"/>
    </row>
    <row r="57" spans="1:5" ht="11.25">
      <c r="A57" s="80" t="s">
        <v>125</v>
      </c>
      <c r="B57" s="85">
        <v>68.89</v>
      </c>
      <c r="C57" s="90"/>
      <c r="D57" s="23"/>
      <c r="E57" s="24"/>
    </row>
    <row r="58" spans="1:5" ht="11.25">
      <c r="A58" s="80" t="s">
        <v>31</v>
      </c>
      <c r="B58" s="85">
        <v>2633.91</v>
      </c>
      <c r="C58" s="90"/>
      <c r="D58" s="23"/>
      <c r="E58" s="24"/>
    </row>
    <row r="59" spans="1:5" ht="11.25">
      <c r="A59" s="80" t="s">
        <v>114</v>
      </c>
      <c r="B59" s="85">
        <v>224.45</v>
      </c>
      <c r="C59" s="90"/>
      <c r="D59" s="23"/>
      <c r="E59" s="24"/>
    </row>
    <row r="60" spans="1:5" ht="11.25">
      <c r="A60" s="80" t="s">
        <v>32</v>
      </c>
      <c r="B60" s="85"/>
      <c r="C60" s="90">
        <f>SUM(B61:B65)</f>
        <v>14340.380000000001</v>
      </c>
      <c r="D60" s="23"/>
      <c r="E60" s="24"/>
    </row>
    <row r="61" spans="1:5" ht="11.25">
      <c r="A61" s="80" t="s">
        <v>33</v>
      </c>
      <c r="B61" s="85">
        <v>1033.97</v>
      </c>
      <c r="C61" s="90"/>
      <c r="D61" s="23"/>
      <c r="E61" s="24"/>
    </row>
    <row r="62" spans="1:5" ht="11.25">
      <c r="A62" s="80" t="s">
        <v>34</v>
      </c>
      <c r="B62" s="85">
        <v>273.42</v>
      </c>
      <c r="C62" s="90"/>
      <c r="D62" s="23"/>
      <c r="E62" s="24"/>
    </row>
    <row r="63" spans="1:5" ht="11.25">
      <c r="A63" s="80" t="s">
        <v>35</v>
      </c>
      <c r="B63" s="85">
        <v>4016.39</v>
      </c>
      <c r="C63" s="90"/>
      <c r="D63" s="23"/>
      <c r="E63" s="24"/>
    </row>
    <row r="64" spans="1:5" ht="11.25">
      <c r="A64" s="80" t="s">
        <v>36</v>
      </c>
      <c r="B64" s="85">
        <v>5322.15</v>
      </c>
      <c r="C64" s="90"/>
      <c r="D64" s="23"/>
      <c r="E64" s="24"/>
    </row>
    <row r="65" spans="1:5" ht="11.25">
      <c r="A65" s="80" t="s">
        <v>37</v>
      </c>
      <c r="B65" s="85">
        <v>3694.45</v>
      </c>
      <c r="C65" s="90"/>
      <c r="D65" s="23"/>
      <c r="E65" s="24"/>
    </row>
    <row r="66" spans="1:5" ht="11.25">
      <c r="A66" s="98" t="s">
        <v>85</v>
      </c>
      <c r="B66" s="85"/>
      <c r="C66" s="90">
        <f>SUM(B67:B69)</f>
        <v>1749.8300000000002</v>
      </c>
      <c r="D66" s="23"/>
      <c r="E66" s="24"/>
    </row>
    <row r="67" spans="1:5" ht="11.25">
      <c r="A67" s="80" t="s">
        <v>137</v>
      </c>
      <c r="B67" s="85">
        <v>211.87</v>
      </c>
      <c r="C67" s="90"/>
      <c r="D67" s="23"/>
      <c r="E67" s="24"/>
    </row>
    <row r="68" spans="1:5" ht="11.25">
      <c r="A68" s="80" t="s">
        <v>115</v>
      </c>
      <c r="B68" s="85">
        <v>469.58</v>
      </c>
      <c r="C68" s="90"/>
      <c r="D68" s="23"/>
      <c r="E68" s="24"/>
    </row>
    <row r="69" spans="1:5" ht="11.25">
      <c r="A69" s="80" t="s">
        <v>86</v>
      </c>
      <c r="B69" s="85">
        <v>1068.38</v>
      </c>
      <c r="C69" s="90"/>
      <c r="D69" s="23"/>
      <c r="E69" s="24"/>
    </row>
    <row r="70" spans="1:5" ht="11.25">
      <c r="A70" s="80" t="s">
        <v>38</v>
      </c>
      <c r="B70" s="85"/>
      <c r="C70" s="90">
        <f>SUM(B71:B72)</f>
        <v>19301.510000000002</v>
      </c>
      <c r="D70" s="23"/>
      <c r="E70" s="24"/>
    </row>
    <row r="71" spans="1:5" ht="12" thickBot="1">
      <c r="A71" s="81" t="s">
        <v>88</v>
      </c>
      <c r="B71" s="87">
        <v>9650.75</v>
      </c>
      <c r="C71" s="83"/>
      <c r="D71" s="23"/>
      <c r="E71" s="24"/>
    </row>
    <row r="72" spans="1:5" ht="12" thickBot="1">
      <c r="A72" s="81" t="s">
        <v>89</v>
      </c>
      <c r="B72" s="88">
        <v>9650.76</v>
      </c>
      <c r="C72" s="84"/>
      <c r="D72" s="27"/>
      <c r="E72" s="28"/>
    </row>
    <row r="73" spans="1:5" ht="11.25">
      <c r="A73" s="55"/>
      <c r="B73" s="13"/>
      <c r="C73" s="35"/>
      <c r="D73" s="23"/>
      <c r="E73" s="24"/>
    </row>
    <row r="74" spans="1:5" ht="11.25">
      <c r="A74" s="47" t="s">
        <v>39</v>
      </c>
      <c r="B74" s="6"/>
      <c r="C74" s="21">
        <f>SUM(B75:B79)</f>
        <v>240988.70999999996</v>
      </c>
      <c r="D74" s="23"/>
      <c r="E74" s="24"/>
    </row>
    <row r="75" spans="1:5" ht="11.25">
      <c r="A75" s="49" t="s">
        <v>40</v>
      </c>
      <c r="B75" s="7">
        <v>72752.68</v>
      </c>
      <c r="C75" s="25"/>
      <c r="D75" s="23"/>
      <c r="E75" s="24"/>
    </row>
    <row r="76" spans="1:5" ht="11.25">
      <c r="A76" s="49" t="s">
        <v>126</v>
      </c>
      <c r="B76" s="7">
        <v>86621.11</v>
      </c>
      <c r="C76" s="25"/>
      <c r="D76" s="23"/>
      <c r="E76" s="24"/>
    </row>
    <row r="77" spans="1:5" ht="11.25">
      <c r="A77" s="49" t="s">
        <v>127</v>
      </c>
      <c r="B77" s="7">
        <v>53425.17</v>
      </c>
      <c r="C77" s="25"/>
      <c r="D77" s="23"/>
      <c r="E77" s="24"/>
    </row>
    <row r="78" spans="1:5" ht="11.25">
      <c r="A78" s="49" t="s">
        <v>133</v>
      </c>
      <c r="B78" s="7">
        <v>3369.75</v>
      </c>
      <c r="C78" s="25"/>
      <c r="D78" s="23"/>
      <c r="E78" s="24"/>
    </row>
    <row r="79" spans="1:5" ht="12" thickBot="1">
      <c r="A79" s="49" t="s">
        <v>138</v>
      </c>
      <c r="B79" s="14">
        <v>24820</v>
      </c>
      <c r="C79" s="36"/>
      <c r="D79" s="23"/>
      <c r="E79" s="24"/>
    </row>
    <row r="80" spans="1:5" ht="12" thickBot="1">
      <c r="A80" s="56" t="s">
        <v>41</v>
      </c>
      <c r="B80" s="93">
        <f>SUM(B9:B79)</f>
        <v>582413.3099999999</v>
      </c>
      <c r="C80" s="20">
        <f>SUM(C9:C79)</f>
        <v>582413.31</v>
      </c>
      <c r="D80" s="37"/>
      <c r="E80" s="22"/>
    </row>
    <row r="81" ht="11.25">
      <c r="A81" s="18"/>
    </row>
    <row r="82" ht="11.25">
      <c r="A82" s="18"/>
    </row>
    <row r="83" ht="11.25">
      <c r="A83" s="18"/>
    </row>
    <row r="84" ht="7.5" customHeight="1" thickBot="1">
      <c r="A84" s="18"/>
    </row>
    <row r="85" spans="1:5" ht="16.5" thickBot="1">
      <c r="A85" s="132" t="s">
        <v>150</v>
      </c>
      <c r="B85" s="133"/>
      <c r="C85" s="133"/>
      <c r="D85" s="134"/>
      <c r="E85" s="38"/>
    </row>
    <row r="86" ht="2.25" customHeight="1" thickBot="1">
      <c r="A86" s="18"/>
    </row>
    <row r="87" spans="1:4" ht="15.75" thickBot="1">
      <c r="A87" s="125" t="s">
        <v>73</v>
      </c>
      <c r="B87" s="126"/>
      <c r="C87" s="127"/>
      <c r="D87" s="68">
        <v>1221415.7</v>
      </c>
    </row>
    <row r="88" spans="1:4" ht="5.25" customHeight="1">
      <c r="A88" s="108"/>
      <c r="B88" s="109"/>
      <c r="C88" s="110"/>
      <c r="D88" s="39"/>
    </row>
    <row r="89" spans="1:4" ht="14.25" customHeight="1" thickBot="1">
      <c r="A89" s="137" t="s">
        <v>78</v>
      </c>
      <c r="B89" s="138"/>
      <c r="C89" s="139"/>
      <c r="D89" s="94"/>
    </row>
    <row r="90" spans="1:4" ht="15.75" customHeight="1" thickBot="1">
      <c r="A90" s="128" t="s">
        <v>70</v>
      </c>
      <c r="B90" s="129"/>
      <c r="C90" s="20">
        <f>SUM(B91:B105)</f>
        <v>145960.59</v>
      </c>
      <c r="D90" s="39"/>
    </row>
    <row r="91" spans="1:4" ht="9.75" customHeight="1">
      <c r="A91" s="59" t="s">
        <v>42</v>
      </c>
      <c r="B91" s="15">
        <v>35228.3</v>
      </c>
      <c r="C91" s="40"/>
      <c r="D91" s="41"/>
    </row>
    <row r="92" spans="1:4" ht="9.75" customHeight="1">
      <c r="A92" s="60" t="s">
        <v>43</v>
      </c>
      <c r="B92" s="15">
        <v>16463.8</v>
      </c>
      <c r="C92" s="40"/>
      <c r="D92" s="41"/>
    </row>
    <row r="93" spans="1:4" ht="9.75" customHeight="1">
      <c r="A93" s="60" t="s">
        <v>44</v>
      </c>
      <c r="B93" s="15">
        <v>1710.99</v>
      </c>
      <c r="C93" s="40"/>
      <c r="D93" s="41"/>
    </row>
    <row r="94" spans="1:4" ht="9.75" customHeight="1">
      <c r="A94" s="60" t="s">
        <v>45</v>
      </c>
      <c r="B94" s="15">
        <v>1826.06</v>
      </c>
      <c r="C94" s="40"/>
      <c r="D94" s="41"/>
    </row>
    <row r="95" spans="1:4" ht="9.75" customHeight="1">
      <c r="A95" s="60" t="s">
        <v>95</v>
      </c>
      <c r="B95" s="15">
        <v>8505.92</v>
      </c>
      <c r="C95" s="40"/>
      <c r="D95" s="41"/>
    </row>
    <row r="96" spans="1:4" ht="9.75" customHeight="1">
      <c r="A96" s="60" t="s">
        <v>102</v>
      </c>
      <c r="B96" s="15">
        <v>1585.71</v>
      </c>
      <c r="C96" s="40"/>
      <c r="D96" s="41"/>
    </row>
    <row r="97" spans="1:4" ht="9.75" customHeight="1">
      <c r="A97" s="60" t="s">
        <v>139</v>
      </c>
      <c r="B97" s="15">
        <v>441.76</v>
      </c>
      <c r="C97" s="40"/>
      <c r="D97" s="41"/>
    </row>
    <row r="98" spans="1:4" ht="9.75" customHeight="1">
      <c r="A98" s="60" t="s">
        <v>46</v>
      </c>
      <c r="B98" s="15">
        <v>7666.67</v>
      </c>
      <c r="C98" s="40"/>
      <c r="D98" s="41"/>
    </row>
    <row r="99" spans="1:4" ht="9.75" customHeight="1">
      <c r="A99" s="60" t="s">
        <v>47</v>
      </c>
      <c r="B99" s="15">
        <v>6598.93</v>
      </c>
      <c r="C99" s="40"/>
      <c r="D99" s="41"/>
    </row>
    <row r="100" spans="1:4" ht="9.75" customHeight="1">
      <c r="A100" s="60" t="s">
        <v>35</v>
      </c>
      <c r="B100" s="15">
        <v>4181.81</v>
      </c>
      <c r="C100" s="40"/>
      <c r="D100" s="41"/>
    </row>
    <row r="101" spans="1:4" ht="9.75" customHeight="1">
      <c r="A101" s="60" t="s">
        <v>36</v>
      </c>
      <c r="B101" s="15">
        <v>2479.16</v>
      </c>
      <c r="C101" s="40"/>
      <c r="D101" s="41"/>
    </row>
    <row r="102" spans="1:4" ht="9.75" customHeight="1">
      <c r="A102" s="60" t="s">
        <v>48</v>
      </c>
      <c r="B102" s="15">
        <v>4180.14</v>
      </c>
      <c r="C102" s="40"/>
      <c r="D102" s="41"/>
    </row>
    <row r="103" spans="1:4" ht="9.75" customHeight="1">
      <c r="A103" s="60" t="s">
        <v>100</v>
      </c>
      <c r="B103" s="15">
        <v>898.55</v>
      </c>
      <c r="C103" s="40"/>
      <c r="D103" s="41"/>
    </row>
    <row r="104" spans="1:4" ht="9.75" customHeight="1">
      <c r="A104" s="60" t="s">
        <v>49</v>
      </c>
      <c r="B104" s="15">
        <v>26728.92</v>
      </c>
      <c r="C104" s="40"/>
      <c r="D104" s="41"/>
    </row>
    <row r="105" spans="1:4" ht="9.75" customHeight="1" thickBot="1">
      <c r="A105" s="60" t="s">
        <v>50</v>
      </c>
      <c r="B105" s="15">
        <v>27463.87</v>
      </c>
      <c r="C105" s="40"/>
      <c r="D105" s="41"/>
    </row>
    <row r="106" spans="1:4" ht="9.75" customHeight="1" thickBot="1">
      <c r="A106" s="105" t="s">
        <v>51</v>
      </c>
      <c r="B106" s="106"/>
      <c r="C106" s="42">
        <f>SUM(B107:B111)</f>
        <v>30031.350000000002</v>
      </c>
      <c r="D106" s="41"/>
    </row>
    <row r="107" spans="1:4" ht="9.75" customHeight="1">
      <c r="A107" s="57" t="s">
        <v>52</v>
      </c>
      <c r="B107" s="15">
        <v>251.38</v>
      </c>
      <c r="C107" s="40"/>
      <c r="D107" s="41"/>
    </row>
    <row r="108" spans="1:4" ht="9.75" customHeight="1">
      <c r="A108" s="58" t="s">
        <v>53</v>
      </c>
      <c r="B108" s="15">
        <v>3388.32</v>
      </c>
      <c r="C108" s="40"/>
      <c r="D108" s="41"/>
    </row>
    <row r="109" spans="1:4" ht="9.75" customHeight="1">
      <c r="A109" s="58" t="s">
        <v>54</v>
      </c>
      <c r="B109" s="15">
        <v>2529.24</v>
      </c>
      <c r="C109" s="40"/>
      <c r="D109" s="41"/>
    </row>
    <row r="110" spans="1:4" ht="9.75" customHeight="1">
      <c r="A110" s="58" t="s">
        <v>55</v>
      </c>
      <c r="B110" s="15">
        <v>1615.03</v>
      </c>
      <c r="C110" s="40"/>
      <c r="D110" s="41"/>
    </row>
    <row r="111" spans="1:4" ht="9.75" customHeight="1">
      <c r="A111" s="58" t="s">
        <v>56</v>
      </c>
      <c r="B111" s="15">
        <v>22247.38</v>
      </c>
      <c r="C111" s="40"/>
      <c r="D111" s="41"/>
    </row>
    <row r="112" spans="1:4" ht="9.75" customHeight="1" thickBot="1">
      <c r="A112" s="65" t="s">
        <v>82</v>
      </c>
      <c r="B112" s="62"/>
      <c r="C112" s="43"/>
      <c r="D112" s="41"/>
    </row>
    <row r="113" spans="1:4" ht="9.75" customHeight="1" thickBot="1">
      <c r="A113" s="69" t="s">
        <v>83</v>
      </c>
      <c r="B113" s="69"/>
      <c r="C113" s="42">
        <f>SUM(B114:B116)</f>
        <v>47775.61</v>
      </c>
      <c r="D113" s="41"/>
    </row>
    <row r="114" spans="1:4" ht="9.75" customHeight="1">
      <c r="A114" s="70" t="s">
        <v>130</v>
      </c>
      <c r="B114" s="15">
        <v>10363</v>
      </c>
      <c r="C114" s="43"/>
      <c r="D114" s="41"/>
    </row>
    <row r="115" spans="1:4" ht="9.75" customHeight="1">
      <c r="A115" s="70" t="s">
        <v>116</v>
      </c>
      <c r="B115" s="15">
        <v>11828.59</v>
      </c>
      <c r="C115" s="43"/>
      <c r="D115" s="41"/>
    </row>
    <row r="116" spans="1:4" ht="9.75" customHeight="1">
      <c r="A116" s="70" t="s">
        <v>140</v>
      </c>
      <c r="B116" s="15">
        <v>25584.02</v>
      </c>
      <c r="C116" s="43"/>
      <c r="D116" s="41"/>
    </row>
    <row r="117" spans="1:4" ht="9.75" customHeight="1" thickBot="1">
      <c r="A117" s="65" t="s">
        <v>68</v>
      </c>
      <c r="B117" s="62"/>
      <c r="C117" s="43"/>
      <c r="D117" s="41"/>
    </row>
    <row r="118" spans="1:4" ht="9.75" customHeight="1" thickBot="1">
      <c r="A118" s="130" t="s">
        <v>87</v>
      </c>
      <c r="B118" s="131"/>
      <c r="C118" s="42">
        <f>SUM(B119:B126)</f>
        <v>73629.5</v>
      </c>
      <c r="D118" s="41"/>
    </row>
    <row r="119" spans="1:4" ht="9.75" customHeight="1">
      <c r="A119" s="59" t="s">
        <v>57</v>
      </c>
      <c r="B119" s="15">
        <v>17722.41</v>
      </c>
      <c r="C119" s="40"/>
      <c r="D119" s="41"/>
    </row>
    <row r="120" spans="1:4" ht="9.75" customHeight="1">
      <c r="A120" s="60" t="s">
        <v>47</v>
      </c>
      <c r="B120" s="15">
        <v>2278.68</v>
      </c>
      <c r="C120" s="40"/>
      <c r="D120" s="41"/>
    </row>
    <row r="121" spans="1:4" ht="9.75" customHeight="1">
      <c r="A121" s="60" t="s">
        <v>35</v>
      </c>
      <c r="B121" s="15">
        <v>1444.08</v>
      </c>
      <c r="C121" s="40"/>
      <c r="D121" s="41"/>
    </row>
    <row r="122" spans="1:4" ht="9.75" customHeight="1">
      <c r="A122" s="60" t="s">
        <v>36</v>
      </c>
      <c r="B122" s="15">
        <v>1275</v>
      </c>
      <c r="C122" s="40"/>
      <c r="D122" s="41"/>
    </row>
    <row r="123" spans="1:4" ht="9.75" customHeight="1">
      <c r="A123" s="60" t="s">
        <v>48</v>
      </c>
      <c r="B123" s="15">
        <v>1323.19</v>
      </c>
      <c r="C123" s="40"/>
      <c r="D123" s="41"/>
    </row>
    <row r="124" spans="1:4" ht="9.75" customHeight="1">
      <c r="A124" s="61" t="s">
        <v>44</v>
      </c>
      <c r="B124" s="15">
        <v>842.93</v>
      </c>
      <c r="C124" s="40"/>
      <c r="D124" s="41"/>
    </row>
    <row r="125" spans="1:4" ht="9.75" customHeight="1">
      <c r="A125" s="61" t="s">
        <v>117</v>
      </c>
      <c r="B125" s="15">
        <v>12452.7</v>
      </c>
      <c r="C125" s="40"/>
      <c r="D125" s="41"/>
    </row>
    <row r="126" spans="1:4" ht="9.75" customHeight="1" thickBot="1">
      <c r="A126" s="61" t="s">
        <v>58</v>
      </c>
      <c r="B126" s="15">
        <v>36290.51</v>
      </c>
      <c r="C126" s="40"/>
      <c r="D126" s="41"/>
    </row>
    <row r="127" spans="1:4" ht="9.75" customHeight="1" thickBot="1">
      <c r="A127" s="105" t="s">
        <v>59</v>
      </c>
      <c r="B127" s="106"/>
      <c r="C127" s="42">
        <f>SUM(B128:B133)</f>
        <v>27657.27</v>
      </c>
      <c r="D127" s="41"/>
    </row>
    <row r="128" spans="1:4" ht="9.75" customHeight="1">
      <c r="A128" s="74" t="s">
        <v>57</v>
      </c>
      <c r="B128" s="72">
        <v>18898.88</v>
      </c>
      <c r="C128" s="40"/>
      <c r="D128" s="41"/>
    </row>
    <row r="129" spans="1:4" ht="9.75" customHeight="1">
      <c r="A129" s="75" t="s">
        <v>47</v>
      </c>
      <c r="B129" s="77">
        <v>2783.87</v>
      </c>
      <c r="C129" s="40"/>
      <c r="D129" s="41"/>
    </row>
    <row r="130" spans="1:4" ht="9.75" customHeight="1">
      <c r="A130" s="75" t="s">
        <v>35</v>
      </c>
      <c r="B130" s="77">
        <v>1689.84</v>
      </c>
      <c r="C130" s="40"/>
      <c r="D130" s="41"/>
    </row>
    <row r="131" spans="1:4" ht="9.75" customHeight="1">
      <c r="A131" s="75" t="s">
        <v>36</v>
      </c>
      <c r="B131" s="77">
        <v>1983.32</v>
      </c>
      <c r="C131" s="40"/>
      <c r="D131" s="41"/>
    </row>
    <row r="132" spans="1:4" ht="9.75" customHeight="1">
      <c r="A132" s="76" t="s">
        <v>34</v>
      </c>
      <c r="B132" s="77">
        <v>1571.87</v>
      </c>
      <c r="C132" s="40"/>
      <c r="D132" s="41"/>
    </row>
    <row r="133" spans="1:4" ht="9.75" customHeight="1" thickBot="1">
      <c r="A133" s="75" t="s">
        <v>44</v>
      </c>
      <c r="B133" s="78">
        <v>729.49</v>
      </c>
      <c r="C133" s="40"/>
      <c r="D133" s="41"/>
    </row>
    <row r="134" spans="1:4" ht="9.75" customHeight="1" thickBot="1">
      <c r="A134" s="116" t="s">
        <v>60</v>
      </c>
      <c r="B134" s="106"/>
      <c r="C134" s="42">
        <f>SUM(B135:B136)</f>
        <v>379428.45999999996</v>
      </c>
      <c r="D134" s="41"/>
    </row>
    <row r="135" spans="1:4" ht="9.75" customHeight="1">
      <c r="A135" s="63" t="s">
        <v>61</v>
      </c>
      <c r="B135" s="16">
        <v>338804.49</v>
      </c>
      <c r="C135" s="40"/>
      <c r="D135" s="41"/>
    </row>
    <row r="136" spans="1:4" ht="10.5" customHeight="1" thickBot="1">
      <c r="A136" s="64" t="s">
        <v>79</v>
      </c>
      <c r="B136" s="17">
        <v>40623.97</v>
      </c>
      <c r="C136" s="40"/>
      <c r="D136" s="41"/>
    </row>
    <row r="137" spans="1:4" ht="9.75" customHeight="1" thickBot="1">
      <c r="A137" s="105" t="s">
        <v>62</v>
      </c>
      <c r="B137" s="106"/>
      <c r="C137" s="42">
        <f>SUM(B138:B138)</f>
        <v>5502.37</v>
      </c>
      <c r="D137" s="41"/>
    </row>
    <row r="138" spans="1:4" ht="9.75" customHeight="1" thickBot="1">
      <c r="A138" s="59" t="s">
        <v>46</v>
      </c>
      <c r="B138" s="15">
        <v>5502.37</v>
      </c>
      <c r="C138" s="40"/>
      <c r="D138" s="41"/>
    </row>
    <row r="139" spans="1:4" ht="9.75" customHeight="1" thickBot="1">
      <c r="A139" s="105" t="s">
        <v>141</v>
      </c>
      <c r="B139" s="106"/>
      <c r="C139" s="42">
        <f>SUM(B140:B141)</f>
        <v>3524.12</v>
      </c>
      <c r="D139" s="41"/>
    </row>
    <row r="140" spans="1:4" ht="9.75" customHeight="1">
      <c r="A140" s="104" t="s">
        <v>46</v>
      </c>
      <c r="B140" s="72">
        <v>2291.78</v>
      </c>
      <c r="C140" s="40"/>
      <c r="D140" s="41"/>
    </row>
    <row r="141" spans="1:4" ht="9.75" customHeight="1" thickBot="1">
      <c r="A141" s="103" t="s">
        <v>142</v>
      </c>
      <c r="B141" s="78">
        <v>1232.34</v>
      </c>
      <c r="C141" s="40"/>
      <c r="D141" s="41"/>
    </row>
    <row r="142" spans="1:4" ht="9.75" customHeight="1" thickBot="1">
      <c r="A142" s="105" t="s">
        <v>84</v>
      </c>
      <c r="B142" s="107"/>
      <c r="C142" s="42">
        <f>SUM(B143:B147)</f>
        <v>80294.48</v>
      </c>
      <c r="D142" s="41"/>
    </row>
    <row r="143" spans="1:4" ht="9.75" customHeight="1">
      <c r="A143" s="92" t="s">
        <v>118</v>
      </c>
      <c r="B143" s="91">
        <v>4158.61</v>
      </c>
      <c r="C143" s="71"/>
      <c r="D143" s="41"/>
    </row>
    <row r="144" spans="1:4" ht="9.75" customHeight="1">
      <c r="A144" s="92" t="s">
        <v>143</v>
      </c>
      <c r="B144" s="91">
        <v>573.14</v>
      </c>
      <c r="C144" s="71"/>
      <c r="D144" s="41"/>
    </row>
    <row r="145" spans="1:4" ht="9.75" customHeight="1">
      <c r="A145" s="92" t="s">
        <v>128</v>
      </c>
      <c r="B145" s="91">
        <v>26775</v>
      </c>
      <c r="C145" s="71"/>
      <c r="D145" s="41"/>
    </row>
    <row r="146" spans="1:4" ht="9.75" customHeight="1">
      <c r="A146" s="95" t="s">
        <v>131</v>
      </c>
      <c r="B146" s="91">
        <v>44413.58</v>
      </c>
      <c r="C146" s="71"/>
      <c r="D146" s="41"/>
    </row>
    <row r="147" spans="1:4" ht="9.75" customHeight="1" thickBot="1">
      <c r="A147" s="64" t="s">
        <v>103</v>
      </c>
      <c r="B147" s="17">
        <v>4374.15</v>
      </c>
      <c r="C147" s="71"/>
      <c r="D147" s="41"/>
    </row>
    <row r="148" spans="1:4" ht="9.75" customHeight="1" thickBot="1">
      <c r="A148" s="114" t="s">
        <v>104</v>
      </c>
      <c r="B148" s="115"/>
      <c r="C148" s="42">
        <f>SUM(B149:B155)</f>
        <v>112097.24</v>
      </c>
      <c r="D148" s="41"/>
    </row>
    <row r="149" spans="1:4" ht="9.75" customHeight="1">
      <c r="A149" s="75" t="s">
        <v>105</v>
      </c>
      <c r="B149" s="72">
        <v>6658.48</v>
      </c>
      <c r="C149" s="71"/>
      <c r="D149" s="41"/>
    </row>
    <row r="150" spans="1:4" ht="9.75" customHeight="1">
      <c r="A150" s="75" t="s">
        <v>54</v>
      </c>
      <c r="B150" s="77">
        <v>85.53</v>
      </c>
      <c r="C150" s="71"/>
      <c r="D150" s="41"/>
    </row>
    <row r="151" spans="1:4" ht="9.75" customHeight="1">
      <c r="A151" s="75" t="s">
        <v>132</v>
      </c>
      <c r="B151" s="77">
        <v>1554.06</v>
      </c>
      <c r="C151" s="71"/>
      <c r="D151" s="41"/>
    </row>
    <row r="152" spans="1:4" ht="9.75" customHeight="1">
      <c r="A152" s="75" t="s">
        <v>119</v>
      </c>
      <c r="B152" s="77">
        <v>37165.42</v>
      </c>
      <c r="C152" s="71"/>
      <c r="D152" s="41"/>
    </row>
    <row r="153" spans="1:4" ht="9.75" customHeight="1">
      <c r="A153" s="75" t="s">
        <v>106</v>
      </c>
      <c r="B153" s="77">
        <v>12624.12</v>
      </c>
      <c r="C153" s="71"/>
      <c r="D153" s="41"/>
    </row>
    <row r="154" spans="1:4" ht="9.75" customHeight="1">
      <c r="A154" s="76" t="s">
        <v>120</v>
      </c>
      <c r="B154" s="77">
        <v>37587.5</v>
      </c>
      <c r="C154" s="71"/>
      <c r="D154" s="41"/>
    </row>
    <row r="155" spans="1:4" ht="9.75" customHeight="1" thickBot="1">
      <c r="A155" s="76" t="s">
        <v>107</v>
      </c>
      <c r="B155" s="77">
        <v>16422.13</v>
      </c>
      <c r="C155" s="71"/>
      <c r="D155" s="41"/>
    </row>
    <row r="156" spans="1:4" ht="9.75" customHeight="1" thickBot="1">
      <c r="A156" s="120" t="s">
        <v>63</v>
      </c>
      <c r="B156" s="121"/>
      <c r="C156" s="73">
        <f>SUM(B157:B168)</f>
        <v>278308.58999999997</v>
      </c>
      <c r="D156" s="41"/>
    </row>
    <row r="157" spans="1:4" ht="9.75" customHeight="1">
      <c r="A157" s="59" t="s">
        <v>64</v>
      </c>
      <c r="B157" s="15">
        <v>85731.77</v>
      </c>
      <c r="C157" s="40"/>
      <c r="D157" s="41"/>
    </row>
    <row r="158" spans="1:4" ht="9.75" customHeight="1">
      <c r="A158" s="59" t="s">
        <v>108</v>
      </c>
      <c r="B158" s="15">
        <v>453.88</v>
      </c>
      <c r="C158" s="40"/>
      <c r="D158" s="41"/>
    </row>
    <row r="159" spans="1:4" ht="9.75" customHeight="1">
      <c r="A159" s="60" t="s">
        <v>10</v>
      </c>
      <c r="B159" s="15">
        <v>2062.98</v>
      </c>
      <c r="C159" s="40"/>
      <c r="D159" s="41"/>
    </row>
    <row r="160" spans="1:4" ht="9.75" customHeight="1">
      <c r="A160" s="60" t="s">
        <v>65</v>
      </c>
      <c r="B160" s="15">
        <v>59112.8</v>
      </c>
      <c r="C160" s="40"/>
      <c r="D160" s="41"/>
    </row>
    <row r="161" spans="1:4" ht="9.75" customHeight="1">
      <c r="A161" s="60" t="s">
        <v>121</v>
      </c>
      <c r="B161" s="15">
        <v>4783.16</v>
      </c>
      <c r="C161" s="40"/>
      <c r="D161" s="41"/>
    </row>
    <row r="162" spans="1:4" ht="9.75" customHeight="1">
      <c r="A162" s="60" t="s">
        <v>66</v>
      </c>
      <c r="B162" s="15">
        <v>238.26</v>
      </c>
      <c r="C162" s="40"/>
      <c r="D162" s="41"/>
    </row>
    <row r="163" spans="1:4" ht="9.75" customHeight="1">
      <c r="A163" s="60" t="s">
        <v>99</v>
      </c>
      <c r="B163" s="15">
        <v>14329.4</v>
      </c>
      <c r="C163" s="40"/>
      <c r="D163" s="41"/>
    </row>
    <row r="164" spans="1:4" ht="9.75" customHeight="1">
      <c r="A164" s="60" t="s">
        <v>67</v>
      </c>
      <c r="B164" s="15">
        <v>8237.88</v>
      </c>
      <c r="C164" s="40"/>
      <c r="D164" s="41"/>
    </row>
    <row r="165" spans="1:4" ht="9.75" customHeight="1">
      <c r="A165" s="60" t="s">
        <v>109</v>
      </c>
      <c r="B165" s="15">
        <v>59424.03</v>
      </c>
      <c r="C165" s="40"/>
      <c r="D165" s="41"/>
    </row>
    <row r="166" spans="1:4" ht="9.75" customHeight="1">
      <c r="A166" s="60" t="s">
        <v>8</v>
      </c>
      <c r="B166" s="15">
        <v>41490.08</v>
      </c>
      <c r="C166" s="40"/>
      <c r="D166" s="41"/>
    </row>
    <row r="167" spans="1:4" ht="9.75" customHeight="1">
      <c r="A167" s="60" t="s">
        <v>144</v>
      </c>
      <c r="B167" s="15">
        <v>761.35</v>
      </c>
      <c r="C167" s="40"/>
      <c r="D167" s="41"/>
    </row>
    <row r="168" spans="1:4" ht="9.75" customHeight="1" thickBot="1">
      <c r="A168" s="60" t="s">
        <v>110</v>
      </c>
      <c r="B168" s="15">
        <v>1683</v>
      </c>
      <c r="C168" s="40"/>
      <c r="D168" s="41"/>
    </row>
    <row r="169" spans="1:4" ht="9.75" customHeight="1" thickBot="1">
      <c r="A169" s="105" t="s">
        <v>145</v>
      </c>
      <c r="B169" s="106"/>
      <c r="C169" s="42">
        <f>SUM(B170)</f>
        <v>2053.05</v>
      </c>
      <c r="D169" s="41"/>
    </row>
    <row r="170" spans="1:4" ht="9.75" customHeight="1" thickBot="1">
      <c r="A170" s="103" t="s">
        <v>146</v>
      </c>
      <c r="B170" s="15">
        <v>2053.05</v>
      </c>
      <c r="C170" s="40"/>
      <c r="D170" s="41"/>
    </row>
    <row r="171" spans="1:4" ht="9.75" customHeight="1" thickBot="1">
      <c r="A171" s="105" t="s">
        <v>69</v>
      </c>
      <c r="B171" s="106"/>
      <c r="C171" s="42">
        <f>SUM(B172:B178)</f>
        <v>12772.309999999998</v>
      </c>
      <c r="D171" s="41"/>
    </row>
    <row r="172" spans="1:4" ht="9.75" customHeight="1">
      <c r="A172" s="59" t="s">
        <v>147</v>
      </c>
      <c r="B172" s="15">
        <v>1227.22</v>
      </c>
      <c r="C172" s="43"/>
      <c r="D172" s="41"/>
    </row>
    <row r="173" spans="1:4" ht="9.75" customHeight="1">
      <c r="A173" s="59" t="s">
        <v>96</v>
      </c>
      <c r="B173" s="15">
        <v>1868.07</v>
      </c>
      <c r="C173" s="40"/>
      <c r="D173" s="41"/>
    </row>
    <row r="174" spans="1:4" ht="9.75" customHeight="1">
      <c r="A174" s="59" t="s">
        <v>129</v>
      </c>
      <c r="B174" s="15">
        <v>6525.71</v>
      </c>
      <c r="C174" s="40"/>
      <c r="D174" s="41"/>
    </row>
    <row r="175" spans="1:4" ht="9.75" customHeight="1">
      <c r="A175" s="59" t="s">
        <v>148</v>
      </c>
      <c r="B175" s="15">
        <v>439.63</v>
      </c>
      <c r="C175" s="40"/>
      <c r="D175" s="41"/>
    </row>
    <row r="176" spans="1:4" ht="9.75" customHeight="1">
      <c r="A176" s="59" t="s">
        <v>122</v>
      </c>
      <c r="B176" s="15">
        <v>1300.88</v>
      </c>
      <c r="C176" s="40"/>
      <c r="D176" s="41"/>
    </row>
    <row r="177" spans="1:4" ht="9.75" customHeight="1">
      <c r="A177" s="59" t="s">
        <v>149</v>
      </c>
      <c r="B177" s="15">
        <v>273.98</v>
      </c>
      <c r="C177" s="40"/>
      <c r="D177" s="41"/>
    </row>
    <row r="178" spans="1:4" ht="9.75" customHeight="1" thickBot="1">
      <c r="A178" s="59" t="s">
        <v>123</v>
      </c>
      <c r="B178" s="15">
        <v>1136.82</v>
      </c>
      <c r="C178" s="40"/>
      <c r="D178" s="41"/>
    </row>
    <row r="179" spans="1:4" ht="15.75" customHeight="1" thickBot="1">
      <c r="A179" s="117" t="s">
        <v>71</v>
      </c>
      <c r="B179" s="118"/>
      <c r="C179" s="119"/>
      <c r="D179" s="44">
        <f>SUM(C90:C178)</f>
        <v>1199034.9400000002</v>
      </c>
    </row>
    <row r="180" spans="1:4" ht="15" customHeight="1" thickBot="1">
      <c r="A180" s="111" t="s">
        <v>72</v>
      </c>
      <c r="B180" s="112"/>
      <c r="C180" s="113"/>
      <c r="D180" s="45">
        <f>D87-D179</f>
        <v>22380.759999999776</v>
      </c>
    </row>
    <row r="181" ht="11.25">
      <c r="A181" s="18"/>
    </row>
    <row r="182" ht="11.25">
      <c r="A182" s="18"/>
    </row>
  </sheetData>
  <sheetProtection/>
  <mergeCells count="20">
    <mergeCell ref="A169:B169"/>
    <mergeCell ref="A156:B156"/>
    <mergeCell ref="A5:E5"/>
    <mergeCell ref="A87:C87"/>
    <mergeCell ref="A90:B90"/>
    <mergeCell ref="A106:B106"/>
    <mergeCell ref="A118:B118"/>
    <mergeCell ref="A85:D85"/>
    <mergeCell ref="C7:E7"/>
    <mergeCell ref="A89:C89"/>
    <mergeCell ref="A139:B139"/>
    <mergeCell ref="A142:B142"/>
    <mergeCell ref="A88:C88"/>
    <mergeCell ref="A180:C180"/>
    <mergeCell ref="A171:B171"/>
    <mergeCell ref="A148:B148"/>
    <mergeCell ref="A127:B127"/>
    <mergeCell ref="A134:B134"/>
    <mergeCell ref="A137:B137"/>
    <mergeCell ref="A179:C179"/>
  </mergeCells>
  <printOptions/>
  <pageMargins left="0.7086614173228347" right="0.46" top="0.46" bottom="0.48" header="0.31496062992125984" footer="0.31496062992125984"/>
  <pageSetup horizontalDpi="600" verticalDpi="600" orientation="portrait" paperSize="9" scale="82" r:id="rId2"/>
  <rowBreaks count="1" manualBreakCount="1">
    <brk id="8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EuroRECTOR</cp:lastModifiedBy>
  <cp:lastPrinted>2018-03-05T17:31:23Z</cp:lastPrinted>
  <dcterms:created xsi:type="dcterms:W3CDTF">2013-04-13T18:49:45Z</dcterms:created>
  <dcterms:modified xsi:type="dcterms:W3CDTF">2023-05-20T15:55:43Z</dcterms:modified>
  <cp:category/>
  <cp:version/>
  <cp:contentType/>
  <cp:contentStatus/>
</cp:coreProperties>
</file>